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保健医療部\高齢者介護課\(1) 介護保険人材班\220-外国人関連の事業（照会等含む）\04外国人介護人材受入施設等環境整備事業＊R6～\R8\02_県実施要綱の改正\02_様式類\"/>
    </mc:Choice>
  </mc:AlternateContent>
  <xr:revisionPtr revIDLastSave="0" documentId="13_ncr:1_{D3055143-EDBB-43D3-9FFC-37E16079D57E}" xr6:coauthVersionLast="47" xr6:coauthVersionMax="47" xr10:uidLastSave="{00000000-0000-0000-0000-000000000000}"/>
  <bookViews>
    <workbookView xWindow="-120" yWindow="-120" windowWidth="29040" windowHeight="15720" firstSheet="1" activeTab="5" xr2:uid="{3D2DB7A0-A609-4C09-9DFC-D5FCD7C1F73F}"/>
  </bookViews>
  <sheets>
    <sheet name="別紙１" sheetId="200" r:id="rId1"/>
    <sheet name="別紙２" sheetId="203" r:id="rId2"/>
    <sheet name="別紙３ (様式)" sheetId="205" r:id="rId3"/>
    <sheet name="別紙４_家賃計算シート" sheetId="207" r:id="rId4"/>
    <sheet name="【参考】対象経費一覧" sheetId="209" r:id="rId5"/>
    <sheet name="【参考】対象試験・研修一覧" sheetId="210" r:id="rId6"/>
    <sheet name="別紙１ (記入例)" sheetId="201" r:id="rId7"/>
    <sheet name="別紙２(記載例)" sheetId="204" r:id="rId8"/>
    <sheet name="別紙３ (記入例）" sheetId="206" r:id="rId9"/>
    <sheet name="別紙４（記入例）" sheetId="208" r:id="rId10"/>
  </sheets>
  <definedNames>
    <definedName name="_Key1" localSheetId="8" hidden="1">#REF!</definedName>
    <definedName name="_Key1" localSheetId="2" hidden="1">#REF!</definedName>
    <definedName name="_Key1" hidden="1">#REF!</definedName>
    <definedName name="_Key2" localSheetId="8" hidden="1">#REF!</definedName>
    <definedName name="_Key2" localSheetId="2" hidden="1">#REF!</definedName>
    <definedName name="_Key2" hidden="1">#REF!</definedName>
    <definedName name="_Order1" hidden="1">255</definedName>
    <definedName name="_Order2" hidden="1">255</definedName>
    <definedName name="_Sort" localSheetId="8" hidden="1">#REF!</definedName>
    <definedName name="_Sort" localSheetId="2" hidden="1">#REF!</definedName>
    <definedName name="_Sort" hidden="1">#REF!</definedName>
    <definedName name="_xlnm.Print_Area" localSheetId="0">別紙１!$A$1:$I$18</definedName>
    <definedName name="_xlnm.Print_Area" localSheetId="6">'別紙１ (記入例)'!$A$1:$I$18</definedName>
    <definedName name="_xlnm.Print_Area" localSheetId="1">別紙２!$A$1:$R$39</definedName>
    <definedName name="_xlnm.Print_Area" localSheetId="7">'別紙２(記載例)'!$A$1:$R$39</definedName>
    <definedName name="_xlnm.Print_Area" localSheetId="8">'別紙３ (記入例）'!$A$1:$E$24</definedName>
    <definedName name="_xlnm.Print_Area" localSheetId="2">'別紙３ (様式)'!$A$1:$E$24</definedName>
    <definedName name="_xlnm.Print_Area" localSheetId="9">'別紙４（記入例）'!$A$1:$G$27</definedName>
    <definedName name="_xlnm.Print_Area" localSheetId="3">別紙４_家賃計算シート!$A$1:$G$69</definedName>
    <definedName name="記載例" localSheetId="8" hidden="1">#REF!</definedName>
    <definedName name="記載例" localSheetId="2" hidden="1">#REF!</definedName>
    <definedName name="記載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07" l="1"/>
  <c r="G4" i="200"/>
  <c r="E2" i="207"/>
  <c r="D22" i="205"/>
  <c r="D21" i="205"/>
  <c r="D20" i="205"/>
  <c r="G5" i="200"/>
  <c r="G3" i="200"/>
  <c r="J35" i="203"/>
  <c r="J36" i="203" s="1"/>
  <c r="E16" i="208"/>
  <c r="E6" i="208"/>
  <c r="H16" i="208"/>
  <c r="H11" i="208"/>
  <c r="E11" i="208" s="1"/>
  <c r="H6" i="208"/>
  <c r="I16" i="207"/>
  <c r="E16" i="207" s="1"/>
  <c r="I11" i="207"/>
  <c r="E11" i="207" s="1"/>
  <c r="I6" i="207"/>
  <c r="E6" i="207" s="1"/>
  <c r="G6" i="208" l="1"/>
  <c r="G11" i="208"/>
  <c r="G11" i="207"/>
  <c r="G16" i="207"/>
  <c r="G16" i="208"/>
  <c r="L35" i="203"/>
  <c r="L36" i="203" s="1"/>
  <c r="L35" i="204"/>
  <c r="J35" i="204"/>
  <c r="G22" i="208" l="1"/>
  <c r="G22" i="207"/>
  <c r="N35" i="203" s="1"/>
  <c r="N36" i="203" s="1"/>
  <c r="L36" i="204" l="1"/>
  <c r="J36" i="204"/>
  <c r="N28" i="204"/>
  <c r="L28" i="204"/>
  <c r="J28" i="204"/>
  <c r="N20" i="204"/>
  <c r="L20" i="204"/>
  <c r="J20" i="204"/>
  <c r="N28" i="203"/>
  <c r="L28" i="203"/>
  <c r="J28" i="203"/>
  <c r="N20" i="203"/>
  <c r="L20" i="203"/>
  <c r="J20" i="203"/>
  <c r="L37" i="204" l="1"/>
  <c r="C12" i="201" s="1"/>
  <c r="B8" i="206" s="1"/>
  <c r="J37" i="204"/>
  <c r="B12" i="201" s="1"/>
  <c r="B9" i="206" s="1"/>
  <c r="N37" i="203"/>
  <c r="E12" i="200" s="1"/>
  <c r="L37" i="203"/>
  <c r="C12" i="200" s="1"/>
  <c r="B8" i="205" s="1"/>
  <c r="J37" i="203"/>
  <c r="B12" i="200" s="1"/>
  <c r="B9" i="205" s="1"/>
  <c r="D12" i="201" l="1"/>
  <c r="D12" i="200"/>
  <c r="G12" i="200" l="1"/>
  <c r="H12" i="200" s="1"/>
  <c r="I12" i="200" s="1"/>
  <c r="B6" i="205" s="1"/>
  <c r="B14" i="205" l="1"/>
  <c r="B7" i="205"/>
  <c r="C14" i="205" s="1"/>
  <c r="N35" i="204"/>
  <c r="D14" i="205" l="1"/>
  <c r="N36" i="204"/>
  <c r="N37" i="204" s="1"/>
  <c r="E12" i="201" s="1"/>
  <c r="G12" i="201" l="1"/>
  <c r="H12" i="201" s="1"/>
  <c r="I12" i="201" s="1"/>
  <c r="B6" i="206" s="1"/>
  <c r="B14" i="206" s="1"/>
  <c r="B7" i="206" l="1"/>
  <c r="C14" i="206" s="1"/>
  <c r="D14" i="20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tc={2EB33276-70B9-4ECD-A603-200E198F359E}</author>
    <author>tc={DD4C6FC5-917B-4CF5-9D67-22D7BE5AB2AF}</author>
    <author>tc={2FCC4AC8-7FA4-4350-8C5C-F2A8CF6E0603}</author>
  </authors>
  <commentList>
    <comment ref="B11" authorId="0" shapeId="0" xr:uid="{2EB33276-70B9-4ECD-A603-200E198F359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対象外経費も含めた、総事業費を入力。対象経費のみの場合はD欄と同額となる。</t>
      </text>
    </comment>
    <comment ref="C11" authorId="1" shapeId="0" xr:uid="{DD4C6FC5-917B-4CF5-9D67-22D7BE5AB2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寄付等の収入（本事業による補助金は除く）がある場合は入力</t>
      </text>
    </comment>
    <comment ref="E11" authorId="2" shapeId="0" xr:uid="{2FCC4AC8-7FA4-4350-8C5C-F2A8CF6E06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別紙2の「事業所負担額（補助対象経費）」の1～3合計額を記入。</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tc={DAC4FB76-7DAF-414E-8947-EAC654515569}</author>
    <author>tc={3A0DA7E4-EE67-4715-A209-BD075F20E34E}</author>
    <author>tc={9120D1FB-CFE4-4FE7-B816-166FE79134CA}</author>
  </authors>
  <commentList>
    <comment ref="L15" authorId="0" shapeId="0" xr:uid="{DAC4FB76-7DAF-414E-8947-EAC6545155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3A0DA7E4-EE67-4715-A209-BD075F20E34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9120D1FB-CFE4-4FE7-B816-166FE79134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8" authorId="0" shapeId="0" xr:uid="{9D32D079-1D69-426B-B0A3-10142362A606}">
      <text>
        <r>
          <rPr>
            <b/>
            <sz val="9"/>
            <color indexed="81"/>
            <rFont val="MS P ゴシック"/>
            <family val="3"/>
            <charset val="128"/>
          </rPr>
          <t>年月日を記入してください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tc={6F8F25E4-6E72-43BD-A88E-5A9A5CCD10F5}</author>
    <author>tc={A7DDE4B5-882D-4526-B749-410B2AAF076B}</author>
    <author>tc={754A5C05-E292-41E6-89D8-EBFF2869AAB5}</author>
  </authors>
  <commentList>
    <comment ref="B11" authorId="0" shapeId="0" xr:uid="{6F8F25E4-6E72-43BD-A88E-5A9A5CCD10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対象外経費も含めた、総事業費を入力。対象経費のみの場合はD欄と同額となる。</t>
      </text>
    </comment>
    <comment ref="C11" authorId="1" shapeId="0" xr:uid="{A7DDE4B5-882D-4526-B749-410B2AAF07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寄付等の収入（本事業による補助金は除く）がある場合は入力</t>
      </text>
    </comment>
    <comment ref="E11" authorId="2" shapeId="0" xr:uid="{754A5C05-E292-41E6-89D8-EBFF2869AA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別紙2の「事業所負担額（補助対象経費）」の1～3合計額を記入。</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tc={C0CC265D-B042-48FC-B5C8-2692D3BAF045}</author>
    <author>tc={8620E7C2-7F78-45D2-9F03-05FD4592A4FF}</author>
    <author>tc={4FB371FF-6620-4C5C-9294-3AF2F93F1054}</author>
  </authors>
  <commentList>
    <comment ref="L15" authorId="0" shapeId="0" xr:uid="{C0CC265D-B042-48FC-B5C8-2692D3BAF0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23" authorId="1" shapeId="0" xr:uid="{8620E7C2-7F78-45D2-9F03-05FD4592A4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 ref="L31" authorId="2" shapeId="0" xr:uid="{4FB371FF-6620-4C5C-9294-3AF2F93F10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事業所が負担していない金額がある場合は記入。（本人から徴収しているなど）</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松本 一郎</author>
  </authors>
  <commentList>
    <comment ref="B6" authorId="0" shapeId="0" xr:uid="{0A4B513F-D3A3-4A23-B3AA-7FB2429B543E}">
      <text>
        <r>
          <rPr>
            <b/>
            <sz val="9"/>
            <color indexed="81"/>
            <rFont val="MS P ゴシック"/>
            <family val="3"/>
            <charset val="128"/>
          </rPr>
          <t>別紙１のＨ欄と一致</t>
        </r>
      </text>
    </comment>
  </commentList>
</comments>
</file>

<file path=xl/sharedStrings.xml><?xml version="1.0" encoding="utf-8"?>
<sst xmlns="http://schemas.openxmlformats.org/spreadsheetml/2006/main" count="312" uniqueCount="163">
  <si>
    <t>（単位：円）</t>
    <rPh sb="1" eb="3">
      <t>タンイ</t>
    </rPh>
    <rPh sb="4" eb="5">
      <t>エン</t>
    </rPh>
    <phoneticPr fontId="2"/>
  </si>
  <si>
    <t>総事業費</t>
  </si>
  <si>
    <t>差引額</t>
  </si>
  <si>
    <t>選定額</t>
  </si>
  <si>
    <t>所 要 額</t>
  </si>
  <si>
    <t>寄附金</t>
    <rPh sb="0" eb="2">
      <t>キフ</t>
    </rPh>
    <phoneticPr fontId="2"/>
  </si>
  <si>
    <t>その他の</t>
    <phoneticPr fontId="2"/>
  </si>
  <si>
    <t>収入額</t>
    <rPh sb="0" eb="3">
      <t>シュウニュウガク</t>
    </rPh>
    <phoneticPr fontId="2"/>
  </si>
  <si>
    <t>Ｂ</t>
    <phoneticPr fontId="2"/>
  </si>
  <si>
    <t>Ｇ</t>
    <phoneticPr fontId="2"/>
  </si>
  <si>
    <t>Ｆ</t>
    <phoneticPr fontId="2"/>
  </si>
  <si>
    <t>Ｅ</t>
    <phoneticPr fontId="2"/>
  </si>
  <si>
    <t>Ｄ</t>
    <phoneticPr fontId="2"/>
  </si>
  <si>
    <t>Ｃ</t>
    <phoneticPr fontId="2"/>
  </si>
  <si>
    <t>Ａ</t>
    <phoneticPr fontId="2"/>
  </si>
  <si>
    <t>Ｈ</t>
    <phoneticPr fontId="2"/>
  </si>
  <si>
    <t>事業区分</t>
    <rPh sb="0" eb="2">
      <t>ジギョウ</t>
    </rPh>
    <rPh sb="2" eb="4">
      <t>クブン</t>
    </rPh>
    <phoneticPr fontId="2"/>
  </si>
  <si>
    <t>補助基本額</t>
    <rPh sb="0" eb="2">
      <t>ホジョ</t>
    </rPh>
    <rPh sb="2" eb="5">
      <t>キホンガク</t>
    </rPh>
    <phoneticPr fontId="2"/>
  </si>
  <si>
    <t>補助金</t>
    <rPh sb="0" eb="2">
      <t>ホジョ</t>
    </rPh>
    <rPh sb="2" eb="3">
      <t>キン</t>
    </rPh>
    <phoneticPr fontId="2"/>
  </si>
  <si>
    <t>施設等名</t>
    <rPh sb="0" eb="2">
      <t>シセツ</t>
    </rPh>
    <rPh sb="2" eb="3">
      <t>トウ</t>
    </rPh>
    <rPh sb="3" eb="4">
      <t>メイ</t>
    </rPh>
    <phoneticPr fontId="3"/>
  </si>
  <si>
    <t>法人名</t>
    <rPh sb="0" eb="1">
      <t>ホウ</t>
    </rPh>
    <rPh sb="1" eb="2">
      <t>ヒト</t>
    </rPh>
    <rPh sb="2" eb="3">
      <t>メイ</t>
    </rPh>
    <phoneticPr fontId="3"/>
  </si>
  <si>
    <r>
      <rPr>
        <sz val="11"/>
        <color theme="1"/>
        <rFont val="ＭＳ ゴシック"/>
        <family val="3"/>
        <charset val="128"/>
      </rPr>
      <t>（注）</t>
    </r>
    <r>
      <rPr>
        <b/>
        <u/>
        <sz val="11"/>
        <color theme="1"/>
        <rFont val="ＭＳ ゴシック"/>
        <family val="3"/>
        <charset val="128"/>
      </rPr>
      <t>１　施設毎に作成すること。</t>
    </r>
    <rPh sb="5" eb="7">
      <t>シセツ</t>
    </rPh>
    <rPh sb="7" eb="8">
      <t>ゴト</t>
    </rPh>
    <rPh sb="9" eb="11">
      <t>サクセイ</t>
    </rPh>
    <phoneticPr fontId="2"/>
  </si>
  <si>
    <t>外国人介護人材受入環境整備事業</t>
    <rPh sb="0" eb="2">
      <t>ガイコク</t>
    </rPh>
    <rPh sb="2" eb="3">
      <t>ジン</t>
    </rPh>
    <rPh sb="3" eb="5">
      <t>カイゴ</t>
    </rPh>
    <rPh sb="5" eb="7">
      <t>ジンザイ</t>
    </rPh>
    <rPh sb="7" eb="9">
      <t>ウケイレ</t>
    </rPh>
    <rPh sb="9" eb="11">
      <t>カンキョウ</t>
    </rPh>
    <rPh sb="11" eb="13">
      <t>セイビ</t>
    </rPh>
    <rPh sb="13" eb="15">
      <t>ジギョウ</t>
    </rPh>
    <phoneticPr fontId="2"/>
  </si>
  <si>
    <t>（Ａ－Ｂ）</t>
    <phoneticPr fontId="2"/>
  </si>
  <si>
    <t>社会福祉法人　○○会</t>
    <rPh sb="0" eb="6">
      <t>シャカイフクシホウジン</t>
    </rPh>
    <rPh sb="9" eb="10">
      <t>カイ</t>
    </rPh>
    <phoneticPr fontId="2"/>
  </si>
  <si>
    <t>○○事業所</t>
    <rPh sb="2" eb="4">
      <t>ジギョウ</t>
    </rPh>
    <rPh sb="4" eb="5">
      <t>ショ</t>
    </rPh>
    <phoneticPr fontId="2"/>
  </si>
  <si>
    <t>別紙２</t>
    <rPh sb="0" eb="2">
      <t>ベッシ</t>
    </rPh>
    <phoneticPr fontId="31"/>
  </si>
  <si>
    <t>※施設毎に作成すること</t>
    <rPh sb="1" eb="3">
      <t>シセツ</t>
    </rPh>
    <rPh sb="3" eb="4">
      <t>ゴト</t>
    </rPh>
    <rPh sb="5" eb="7">
      <t>サクセイ</t>
    </rPh>
    <phoneticPr fontId="31"/>
  </si>
  <si>
    <t>事業計画書(事業実績報告書）</t>
    <rPh sb="0" eb="2">
      <t>ジギョウ</t>
    </rPh>
    <rPh sb="2" eb="4">
      <t>ケイカク</t>
    </rPh>
    <rPh sb="4" eb="5">
      <t>ショ</t>
    </rPh>
    <rPh sb="6" eb="8">
      <t>ジギョウ</t>
    </rPh>
    <rPh sb="8" eb="10">
      <t>ジッセキ</t>
    </rPh>
    <rPh sb="10" eb="13">
      <t>ホウコクショ</t>
    </rPh>
    <phoneticPr fontId="31"/>
  </si>
  <si>
    <t>法人名：</t>
    <rPh sb="0" eb="2">
      <t>ホウジン</t>
    </rPh>
    <rPh sb="2" eb="3">
      <t>メイ</t>
    </rPh>
    <phoneticPr fontId="31"/>
  </si>
  <si>
    <t>介護保険サービス種別：</t>
    <rPh sb="0" eb="4">
      <t>カイゴホケン</t>
    </rPh>
    <rPh sb="8" eb="10">
      <t>シュベツ</t>
    </rPh>
    <phoneticPr fontId="31"/>
  </si>
  <si>
    <t>事業所番号：</t>
    <rPh sb="0" eb="5">
      <t>ジギョウショバンゴウ</t>
    </rPh>
    <phoneticPr fontId="31"/>
  </si>
  <si>
    <t>施設名：</t>
    <rPh sb="0" eb="3">
      <t>シセツメイ</t>
    </rPh>
    <phoneticPr fontId="31"/>
  </si>
  <si>
    <t>特定技能1号</t>
    <rPh sb="5" eb="6">
      <t>ゴウ</t>
    </rPh>
    <phoneticPr fontId="31"/>
  </si>
  <si>
    <t>技能実習</t>
    <rPh sb="0" eb="2">
      <t>ギノウ</t>
    </rPh>
    <rPh sb="2" eb="4">
      <t>ジッシュウ</t>
    </rPh>
    <phoneticPr fontId="31"/>
  </si>
  <si>
    <t>外国人介護職員とのコミュニケーションを促進する取組</t>
    <phoneticPr fontId="31"/>
  </si>
  <si>
    <t>内　容</t>
    <rPh sb="0" eb="1">
      <t>ウチ</t>
    </rPh>
    <rPh sb="2" eb="3">
      <t>カタチ</t>
    </rPh>
    <phoneticPr fontId="31"/>
  </si>
  <si>
    <t>費　目</t>
    <rPh sb="0" eb="1">
      <t>ヒ</t>
    </rPh>
    <rPh sb="2" eb="3">
      <t>メ</t>
    </rPh>
    <phoneticPr fontId="31"/>
  </si>
  <si>
    <t>備　考</t>
    <rPh sb="0" eb="1">
      <t>ソナエ</t>
    </rPh>
    <rPh sb="2" eb="3">
      <t>コウ</t>
    </rPh>
    <phoneticPr fontId="31"/>
  </si>
  <si>
    <t>（積算根拠等）</t>
    <phoneticPr fontId="31"/>
  </si>
  <si>
    <t>事業者が支払った日本語能力試験（JLPTやNAT-TEST）の受験料は補助対象となる。</t>
    <rPh sb="0" eb="3">
      <t>ジギョウシャ</t>
    </rPh>
    <rPh sb="4" eb="6">
      <t>シハラ</t>
    </rPh>
    <phoneticPr fontId="31"/>
  </si>
  <si>
    <t>合　計</t>
    <rPh sb="0" eb="1">
      <t>ゴウ</t>
    </rPh>
    <rPh sb="2" eb="3">
      <t>ケイ</t>
    </rPh>
    <phoneticPr fontId="31"/>
  </si>
  <si>
    <t>外国人介護職員の介護福祉士の資格取得に必要な取組</t>
    <phoneticPr fontId="31"/>
  </si>
  <si>
    <t>外国人介護職員の生活支援に必要な取組</t>
    <phoneticPr fontId="31"/>
  </si>
  <si>
    <t>　　</t>
  </si>
  <si>
    <t>１～３　合計</t>
    <rPh sb="4" eb="6">
      <t>ゴウケイ</t>
    </rPh>
    <phoneticPr fontId="31"/>
  </si>
  <si>
    <t>　</t>
    <phoneticPr fontId="31"/>
  </si>
  <si>
    <t>社会福祉法人　○○会</t>
    <phoneticPr fontId="31"/>
  </si>
  <si>
    <t>通所介護</t>
    <rPh sb="0" eb="2">
      <t>ツウショ</t>
    </rPh>
    <rPh sb="2" eb="4">
      <t>カイゴ</t>
    </rPh>
    <phoneticPr fontId="31"/>
  </si>
  <si>
    <t>47○○○○○○○○</t>
    <phoneticPr fontId="31"/>
  </si>
  <si>
    <t>○○事業所</t>
    <phoneticPr fontId="31"/>
  </si>
  <si>
    <t>多言語翻訳機</t>
    <rPh sb="0" eb="3">
      <t>タゲンゴ</t>
    </rPh>
    <rPh sb="3" eb="6">
      <t>ホンヤクキ</t>
    </rPh>
    <phoneticPr fontId="31"/>
  </si>
  <si>
    <t>備品購入費</t>
    <rPh sb="0" eb="5">
      <t>ビヒンコウニュウヒ</t>
    </rPh>
    <phoneticPr fontId="31"/>
  </si>
  <si>
    <t>テキスト購入</t>
    <rPh sb="4" eb="6">
      <t>コウニュウ</t>
    </rPh>
    <phoneticPr fontId="31"/>
  </si>
  <si>
    <t>消耗品費</t>
    <rPh sb="0" eb="4">
      <t>ショウモウヒンヒ</t>
    </rPh>
    <phoneticPr fontId="31"/>
  </si>
  <si>
    <t>2冊×〇人分</t>
    <rPh sb="1" eb="2">
      <t>サツ</t>
    </rPh>
    <rPh sb="4" eb="6">
      <t>ニンブン</t>
    </rPh>
    <phoneticPr fontId="31"/>
  </si>
  <si>
    <t>研修受講料</t>
    <rPh sb="0" eb="5">
      <t>ケンシュウジュコウリョウ</t>
    </rPh>
    <phoneticPr fontId="31"/>
  </si>
  <si>
    <t>負担金</t>
    <rPh sb="0" eb="3">
      <t>フタンキン</t>
    </rPh>
    <phoneticPr fontId="31"/>
  </si>
  <si>
    <t>〇〇研修×〇人</t>
    <rPh sb="2" eb="4">
      <t>ケンシュウ</t>
    </rPh>
    <phoneticPr fontId="31"/>
  </si>
  <si>
    <t>地域住民と外国人介護職員の交流会の開催</t>
    <phoneticPr fontId="31"/>
  </si>
  <si>
    <t>広告費</t>
    <phoneticPr fontId="31"/>
  </si>
  <si>
    <t>使用料</t>
    <phoneticPr fontId="31"/>
  </si>
  <si>
    <t>自転車</t>
    <rPh sb="0" eb="3">
      <t>ジテンシャ</t>
    </rPh>
    <phoneticPr fontId="31"/>
  </si>
  <si>
    <t>〇円×〇台</t>
    <rPh sb="1" eb="2">
      <t>エン</t>
    </rPh>
    <rPh sb="4" eb="5">
      <t>ダイ</t>
    </rPh>
    <phoneticPr fontId="31"/>
  </si>
  <si>
    <t>住居の借上げ</t>
    <phoneticPr fontId="31"/>
  </si>
  <si>
    <t>賃借料</t>
    <phoneticPr fontId="31"/>
  </si>
  <si>
    <t>住居の借り上げ</t>
    <rPh sb="0" eb="2">
      <t>ジュウキョ</t>
    </rPh>
    <rPh sb="3" eb="4">
      <t>カ</t>
    </rPh>
    <rPh sb="5" eb="6">
      <t>ア</t>
    </rPh>
    <phoneticPr fontId="2"/>
  </si>
  <si>
    <t>別紙３</t>
    <phoneticPr fontId="50"/>
  </si>
  <si>
    <t>※施設毎に作成すること</t>
    <phoneticPr fontId="50"/>
  </si>
  <si>
    <t>補助金収支見込書（補助金収支決算書）</t>
    <phoneticPr fontId="50"/>
  </si>
  <si>
    <t>１　収入</t>
    <rPh sb="2" eb="4">
      <t>シュウニュウ</t>
    </rPh>
    <phoneticPr fontId="53"/>
  </si>
  <si>
    <t>（単位：円）</t>
    <rPh sb="1" eb="3">
      <t>タンイ</t>
    </rPh>
    <rPh sb="4" eb="5">
      <t>エン</t>
    </rPh>
    <phoneticPr fontId="53"/>
  </si>
  <si>
    <t>区分</t>
    <rPh sb="0" eb="2">
      <t>クブン</t>
    </rPh>
    <phoneticPr fontId="50"/>
  </si>
  <si>
    <t>収入決算額</t>
    <rPh sb="2" eb="4">
      <t>ケッサン</t>
    </rPh>
    <phoneticPr fontId="50"/>
  </si>
  <si>
    <t>積算内訳</t>
    <rPh sb="0" eb="2">
      <t>セキサン</t>
    </rPh>
    <rPh sb="2" eb="4">
      <t>ウチワケ</t>
    </rPh>
    <phoneticPr fontId="50"/>
  </si>
  <si>
    <t>沖縄県補助金</t>
    <rPh sb="0" eb="3">
      <t>オキナワケン</t>
    </rPh>
    <rPh sb="3" eb="6">
      <t>ホジョキン</t>
    </rPh>
    <phoneticPr fontId="50"/>
  </si>
  <si>
    <t>自主財源</t>
    <rPh sb="0" eb="4">
      <t>ジシュザイゲン</t>
    </rPh>
    <phoneticPr fontId="50"/>
  </si>
  <si>
    <t>その他</t>
    <rPh sb="2" eb="3">
      <t>ホカ</t>
    </rPh>
    <phoneticPr fontId="50"/>
  </si>
  <si>
    <t>合計</t>
    <rPh sb="0" eb="2">
      <t>ゴウケイ</t>
    </rPh>
    <phoneticPr fontId="50"/>
  </si>
  <si>
    <t>２　支出</t>
    <rPh sb="2" eb="4">
      <t>シシュツ</t>
    </rPh>
    <phoneticPr fontId="53"/>
  </si>
  <si>
    <t>支出決算額</t>
    <rPh sb="0" eb="2">
      <t>シシュツ</t>
    </rPh>
    <rPh sb="2" eb="4">
      <t>ケッサン</t>
    </rPh>
    <phoneticPr fontId="50"/>
  </si>
  <si>
    <t>沖縄県補助金</t>
    <rPh sb="0" eb="2">
      <t>オキナワ</t>
    </rPh>
    <rPh sb="2" eb="3">
      <t>ケン</t>
    </rPh>
    <rPh sb="3" eb="5">
      <t>ホジョ</t>
    </rPh>
    <rPh sb="5" eb="6">
      <t>キン</t>
    </rPh>
    <phoneticPr fontId="50"/>
  </si>
  <si>
    <t>事業費計</t>
    <rPh sb="0" eb="3">
      <t>ジギョウヒ</t>
    </rPh>
    <rPh sb="3" eb="4">
      <t>ケイ</t>
    </rPh>
    <phoneticPr fontId="50"/>
  </si>
  <si>
    <t>外国人介護人材受入施設等環境整備事業</t>
    <phoneticPr fontId="50"/>
  </si>
  <si>
    <t>この見込書（決算書）の抄本は原本と相違ないことを証明する。</t>
    <rPh sb="2" eb="4">
      <t>ミコミ</t>
    </rPh>
    <rPh sb="4" eb="5">
      <t>ショ</t>
    </rPh>
    <rPh sb="6" eb="9">
      <t>ケッサンショ</t>
    </rPh>
    <phoneticPr fontId="50"/>
  </si>
  <si>
    <t>　　　　年　　月　　日</t>
    <rPh sb="4" eb="5">
      <t>ネン</t>
    </rPh>
    <rPh sb="7" eb="8">
      <t>ガツ</t>
    </rPh>
    <rPh sb="10" eb="11">
      <t>ヒ</t>
    </rPh>
    <phoneticPr fontId="31"/>
  </si>
  <si>
    <t>法人名</t>
    <rPh sb="0" eb="2">
      <t>ホウジン</t>
    </rPh>
    <rPh sb="2" eb="3">
      <t>メイ</t>
    </rPh>
    <phoneticPr fontId="50"/>
  </si>
  <si>
    <t>代表者役職・氏名</t>
    <rPh sb="3" eb="5">
      <t>ヤクショク</t>
    </rPh>
    <rPh sb="6" eb="8">
      <t>シメイ</t>
    </rPh>
    <phoneticPr fontId="50"/>
  </si>
  <si>
    <t>（施設名）</t>
    <rPh sb="1" eb="4">
      <t>シセツメイ</t>
    </rPh>
    <phoneticPr fontId="50"/>
  </si>
  <si>
    <t>社会福祉法人　○○会</t>
    <phoneticPr fontId="50"/>
  </si>
  <si>
    <t>理事長　○○</t>
    <rPh sb="0" eb="2">
      <t>リジ</t>
    </rPh>
    <rPh sb="2" eb="3">
      <t>チョウ</t>
    </rPh>
    <phoneticPr fontId="50"/>
  </si>
  <si>
    <t>○○事業所</t>
    <phoneticPr fontId="50"/>
  </si>
  <si>
    <t>別紙４</t>
    <rPh sb="0" eb="2">
      <t>ベッシ</t>
    </rPh>
    <phoneticPr fontId="58"/>
  </si>
  <si>
    <t>〇家賃の計算シート</t>
    <rPh sb="1" eb="3">
      <t>ヤチン</t>
    </rPh>
    <rPh sb="4" eb="6">
      <t>ケイサン</t>
    </rPh>
    <phoneticPr fontId="58"/>
  </si>
  <si>
    <t>家賃（月額）</t>
    <rPh sb="0" eb="2">
      <t>ヤチン</t>
    </rPh>
    <rPh sb="3" eb="5">
      <t>ゲツガク</t>
    </rPh>
    <phoneticPr fontId="58"/>
  </si>
  <si>
    <t>外国人介護職員</t>
    <phoneticPr fontId="58"/>
  </si>
  <si>
    <t>対象経費/月</t>
    <rPh sb="0" eb="4">
      <t>タイショウケイヒ</t>
    </rPh>
    <rPh sb="5" eb="6">
      <t>ツキ</t>
    </rPh>
    <phoneticPr fontId="58"/>
  </si>
  <si>
    <t>対象期間
（月数）</t>
    <rPh sb="0" eb="4">
      <t>タイショウキカン</t>
    </rPh>
    <rPh sb="6" eb="8">
      <t>ツキスウ</t>
    </rPh>
    <phoneticPr fontId="58"/>
  </si>
  <si>
    <t>対象経費</t>
    <rPh sb="0" eb="4">
      <t>タイショウケイヒ</t>
    </rPh>
    <phoneticPr fontId="58"/>
  </si>
  <si>
    <t>氏名</t>
    <rPh sb="0" eb="2">
      <t>シメイ</t>
    </rPh>
    <phoneticPr fontId="58"/>
  </si>
  <si>
    <t>負担額</t>
    <rPh sb="0" eb="3">
      <t>フタンガク</t>
    </rPh>
    <phoneticPr fontId="58"/>
  </si>
  <si>
    <t>上限：人数×30,000円</t>
    <rPh sb="0" eb="2">
      <t>ジョウゲン</t>
    </rPh>
    <rPh sb="3" eb="5">
      <t>ニンズウ</t>
    </rPh>
    <rPh sb="12" eb="13">
      <t>エン</t>
    </rPh>
    <phoneticPr fontId="58"/>
  </si>
  <si>
    <t>対象経費合計</t>
    <rPh sb="0" eb="4">
      <t>タイショウケイヒ</t>
    </rPh>
    <rPh sb="4" eb="6">
      <t>ゴウケイ</t>
    </rPh>
    <phoneticPr fontId="58"/>
  </si>
  <si>
    <t>※上限250,000円</t>
    <rPh sb="1" eb="3">
      <t>ジョウゲン</t>
    </rPh>
    <rPh sb="10" eb="11">
      <t>エン</t>
    </rPh>
    <phoneticPr fontId="58"/>
  </si>
  <si>
    <t>※1室に複数名で居住し、外国人介護職員から負担額を徴収している場合は、それぞれ記入ください。</t>
    <rPh sb="2" eb="3">
      <t>シツ</t>
    </rPh>
    <rPh sb="4" eb="7">
      <t>フクスウメイ</t>
    </rPh>
    <rPh sb="8" eb="10">
      <t>キョジュウ</t>
    </rPh>
    <rPh sb="12" eb="19">
      <t>ガイコクジンカイゴショクイン</t>
    </rPh>
    <rPh sb="21" eb="24">
      <t>フタンガク</t>
    </rPh>
    <rPh sb="25" eb="27">
      <t>チョウシュウ</t>
    </rPh>
    <rPh sb="31" eb="33">
      <t>バアイ</t>
    </rPh>
    <rPh sb="39" eb="41">
      <t>キニュウ</t>
    </rPh>
    <phoneticPr fontId="58"/>
  </si>
  <si>
    <t>※3室以上対象がある場合は、行の挿入等を行ってください。</t>
    <rPh sb="2" eb="3">
      <t>シツ</t>
    </rPh>
    <rPh sb="3" eb="5">
      <t>イジョウ</t>
    </rPh>
    <rPh sb="5" eb="7">
      <t>タイショウ</t>
    </rPh>
    <rPh sb="10" eb="12">
      <t>バアイ</t>
    </rPh>
    <rPh sb="14" eb="15">
      <t>ギョウ</t>
    </rPh>
    <rPh sb="16" eb="18">
      <t>ソウニュウ</t>
    </rPh>
    <rPh sb="18" eb="19">
      <t>トウ</t>
    </rPh>
    <rPh sb="20" eb="21">
      <t>オコナ</t>
    </rPh>
    <phoneticPr fontId="58"/>
  </si>
  <si>
    <t>※施設毎に作成すること</t>
  </si>
  <si>
    <r>
      <t>【添付資料（</t>
    </r>
    <r>
      <rPr>
        <b/>
        <u/>
        <sz val="11"/>
        <rFont val="ＭＳ Ｐゴシック"/>
        <family val="3"/>
        <charset val="128"/>
        <scheme val="minor"/>
      </rPr>
      <t>交付申請</t>
    </r>
    <r>
      <rPr>
        <sz val="11"/>
        <rFont val="ＭＳ Ｐゴシック"/>
        <family val="3"/>
        <charset val="128"/>
        <scheme val="minor"/>
      </rPr>
      <t>）】</t>
    </r>
    <rPh sb="1" eb="5">
      <t>テンプシリョウ</t>
    </rPh>
    <rPh sb="6" eb="8">
      <t>コウフ</t>
    </rPh>
    <rPh sb="8" eb="10">
      <t>シンセイ</t>
    </rPh>
    <phoneticPr fontId="58"/>
  </si>
  <si>
    <r>
      <t>【添付資料（</t>
    </r>
    <r>
      <rPr>
        <b/>
        <u/>
        <sz val="11"/>
        <rFont val="ＭＳ Ｐゴシック"/>
        <family val="3"/>
        <charset val="128"/>
        <scheme val="minor"/>
      </rPr>
      <t>実績報告</t>
    </r>
    <r>
      <rPr>
        <sz val="11"/>
        <rFont val="ＭＳ Ｐゴシック"/>
        <family val="3"/>
        <charset val="128"/>
        <scheme val="minor"/>
      </rPr>
      <t>）】</t>
    </r>
    <rPh sb="1" eb="5">
      <t>テンプシリョウ</t>
    </rPh>
    <rPh sb="6" eb="8">
      <t>ジッセキ</t>
    </rPh>
    <rPh sb="8" eb="10">
      <t>ホウコク</t>
    </rPh>
    <phoneticPr fontId="58"/>
  </si>
  <si>
    <t>雇用開始日</t>
    <rPh sb="0" eb="5">
      <t>コヨウカイシビ</t>
    </rPh>
    <phoneticPr fontId="58"/>
  </si>
  <si>
    <t>入居日</t>
    <rPh sb="0" eb="3">
      <t>ニュウキョビ</t>
    </rPh>
    <phoneticPr fontId="58"/>
  </si>
  <si>
    <t>住居にかかる賃貸契約書等の写しとは…</t>
    <phoneticPr fontId="58"/>
  </si>
  <si>
    <t>・賃貸借契約書（写）</t>
    <rPh sb="1" eb="7">
      <t>チンタイシャクケイヤクショ</t>
    </rPh>
    <rPh sb="8" eb="9">
      <t>ウツ</t>
    </rPh>
    <phoneticPr fontId="58"/>
  </si>
  <si>
    <t>○○事業所</t>
    <phoneticPr fontId="58"/>
  </si>
  <si>
    <t>例１</t>
    <rPh sb="0" eb="1">
      <t>レイ</t>
    </rPh>
    <phoneticPr fontId="58"/>
  </si>
  <si>
    <t>A</t>
    <phoneticPr fontId="58"/>
  </si>
  <si>
    <t>1室に1名</t>
    <rPh sb="1" eb="2">
      <t>シツ</t>
    </rPh>
    <rPh sb="4" eb="5">
      <t>メイ</t>
    </rPh>
    <phoneticPr fontId="58"/>
  </si>
  <si>
    <t>例2</t>
    <rPh sb="0" eb="1">
      <t>レイ</t>
    </rPh>
    <phoneticPr fontId="58"/>
  </si>
  <si>
    <t>1室に複数名</t>
    <rPh sb="1" eb="2">
      <t>シツ</t>
    </rPh>
    <rPh sb="3" eb="6">
      <t>フクスウメイ</t>
    </rPh>
    <phoneticPr fontId="58"/>
  </si>
  <si>
    <t>B</t>
    <phoneticPr fontId="58"/>
  </si>
  <si>
    <t>C</t>
    <phoneticPr fontId="58"/>
  </si>
  <si>
    <t>別紙４のとおり</t>
    <rPh sb="0" eb="2">
      <t>ベッシ</t>
    </rPh>
    <phoneticPr fontId="2"/>
  </si>
  <si>
    <t>自主財源等</t>
    <rPh sb="0" eb="4">
      <t>ジシュザイゲン</t>
    </rPh>
    <rPh sb="4" eb="5">
      <t>トウ</t>
    </rPh>
    <phoneticPr fontId="50"/>
  </si>
  <si>
    <t>別紙４のとおり</t>
    <rPh sb="0" eb="2">
      <t>ベッシ</t>
    </rPh>
    <phoneticPr fontId="31"/>
  </si>
  <si>
    <t>賃借料</t>
    <rPh sb="0" eb="3">
      <t>チンシャクリョウ</t>
    </rPh>
    <phoneticPr fontId="2"/>
  </si>
  <si>
    <t>・入国手続き書類［徴収費用の説明書］や住居に関する費用を定めた契約書など（写）</t>
    <rPh sb="1" eb="3">
      <t>ニュウコク</t>
    </rPh>
    <rPh sb="3" eb="5">
      <t>テツヅ</t>
    </rPh>
    <rPh sb="6" eb="8">
      <t>ショルイ</t>
    </rPh>
    <rPh sb="9" eb="11">
      <t>チョウシュウ</t>
    </rPh>
    <rPh sb="11" eb="13">
      <t>ヒヨウ</t>
    </rPh>
    <rPh sb="14" eb="17">
      <t>セツメイショ</t>
    </rPh>
    <rPh sb="19" eb="21">
      <t>ジュウキョ</t>
    </rPh>
    <rPh sb="22" eb="23">
      <t>カン</t>
    </rPh>
    <rPh sb="25" eb="27">
      <t>ヒヨウ</t>
    </rPh>
    <rPh sb="28" eb="29">
      <t>サダ</t>
    </rPh>
    <rPh sb="31" eb="33">
      <t>ケイヤク</t>
    </rPh>
    <rPh sb="33" eb="34">
      <t>ショ</t>
    </rPh>
    <rPh sb="37" eb="38">
      <t>ウツ</t>
    </rPh>
    <phoneticPr fontId="58"/>
  </si>
  <si>
    <t>　（外国人介護職員から負担額を徴収している場合は、その写し（給与明細の写し又は通帳のコピー等）も含む。）</t>
    <rPh sb="2" eb="5">
      <t>ガイコクジン</t>
    </rPh>
    <rPh sb="5" eb="9">
      <t>カイゴショクイン</t>
    </rPh>
    <rPh sb="11" eb="14">
      <t>フタンガク</t>
    </rPh>
    <rPh sb="15" eb="17">
      <t>チョウシュウ</t>
    </rPh>
    <rPh sb="21" eb="23">
      <t>バアイ</t>
    </rPh>
    <rPh sb="27" eb="28">
      <t>ウツ</t>
    </rPh>
    <rPh sb="30" eb="32">
      <t>キュウヨ</t>
    </rPh>
    <rPh sb="32" eb="34">
      <t>メイサイ</t>
    </rPh>
    <rPh sb="35" eb="36">
      <t>ウツ</t>
    </rPh>
    <rPh sb="37" eb="38">
      <t>マタ</t>
    </rPh>
    <rPh sb="39" eb="41">
      <t>ツウチョウ</t>
    </rPh>
    <rPh sb="45" eb="46">
      <t>トウ</t>
    </rPh>
    <rPh sb="48" eb="49">
      <t>フク</t>
    </rPh>
    <phoneticPr fontId="58"/>
  </si>
  <si>
    <t>【留意事項】</t>
    <rPh sb="1" eb="3">
      <t>リュウイ</t>
    </rPh>
    <rPh sb="3" eb="5">
      <t>ジコウ</t>
    </rPh>
    <phoneticPr fontId="58"/>
  </si>
  <si>
    <t>・また、１月に満たない月については、補助の対象外となります。</t>
    <rPh sb="5" eb="6">
      <t>ツキ</t>
    </rPh>
    <rPh sb="7" eb="8">
      <t>ミ</t>
    </rPh>
    <rPh sb="11" eb="12">
      <t>ツキ</t>
    </rPh>
    <rPh sb="18" eb="20">
      <t>ホジョ</t>
    </rPh>
    <rPh sb="21" eb="23">
      <t>タイショウ</t>
    </rPh>
    <rPh sb="23" eb="24">
      <t>ガイ</t>
    </rPh>
    <phoneticPr fontId="58"/>
  </si>
  <si>
    <t>　　　４　Ｆ欄は、Ｃ欄、Ｄ欄、Ｅ欄の金額とを比較して少ない方の額となっていること。</t>
    <rPh sb="10" eb="11">
      <t>ラン</t>
    </rPh>
    <phoneticPr fontId="2"/>
  </si>
  <si>
    <t>　　　５　Ｇ欄は、Ｆ欄に記載された額に補助率（２／３）を乗じて得た額となっていること。</t>
    <rPh sb="6" eb="7">
      <t>ラン</t>
    </rPh>
    <rPh sb="10" eb="11">
      <t>ラン</t>
    </rPh>
    <rPh sb="12" eb="14">
      <t>キサイ</t>
    </rPh>
    <rPh sb="17" eb="18">
      <t>ガク</t>
    </rPh>
    <rPh sb="19" eb="22">
      <t>ホジョリツ</t>
    </rPh>
    <rPh sb="28" eb="29">
      <t>ジョウ</t>
    </rPh>
    <rPh sb="31" eb="32">
      <t>エ</t>
    </rPh>
    <rPh sb="33" eb="34">
      <t>ガク</t>
    </rPh>
    <phoneticPr fontId="2"/>
  </si>
  <si>
    <t>　　　６　Ｈ欄は、Ｇ欄で算出された額に千円未満の端数が生じた場合、これを切捨てた額となっていること。</t>
    <rPh sb="6" eb="7">
      <t>ラン</t>
    </rPh>
    <rPh sb="10" eb="11">
      <t>ラン</t>
    </rPh>
    <rPh sb="12" eb="14">
      <t>サンシュツ</t>
    </rPh>
    <rPh sb="17" eb="18">
      <t>ガク</t>
    </rPh>
    <rPh sb="19" eb="21">
      <t>センエン</t>
    </rPh>
    <rPh sb="21" eb="23">
      <t>ミマン</t>
    </rPh>
    <rPh sb="24" eb="26">
      <t>ハスウ</t>
    </rPh>
    <rPh sb="27" eb="28">
      <t>ショウ</t>
    </rPh>
    <rPh sb="30" eb="32">
      <t>バアイ</t>
    </rPh>
    <rPh sb="36" eb="37">
      <t>キ</t>
    </rPh>
    <rPh sb="37" eb="38">
      <t>ス</t>
    </rPh>
    <rPh sb="40" eb="41">
      <t>ガク</t>
    </rPh>
    <phoneticPr fontId="2"/>
  </si>
  <si>
    <t>所要額調書（実績額精算書）</t>
    <rPh sb="0" eb="1">
      <t>ショ</t>
    </rPh>
    <rPh sb="1" eb="2">
      <t>ヨウ</t>
    </rPh>
    <rPh sb="2" eb="3">
      <t>ガク</t>
    </rPh>
    <rPh sb="3" eb="5">
      <t>チョウショ</t>
    </rPh>
    <rPh sb="6" eb="9">
      <t>ジッセキガク</t>
    </rPh>
    <rPh sb="9" eb="12">
      <t>セイサンショ</t>
    </rPh>
    <phoneticPr fontId="2"/>
  </si>
  <si>
    <t>基準額</t>
    <rPh sb="0" eb="3">
      <t>キジュンガク</t>
    </rPh>
    <phoneticPr fontId="2"/>
  </si>
  <si>
    <t>　　　３　Ｅ欄は、申請時には要綱別表１の基準額、実績報告時には、交付決定額を記入すること。</t>
    <rPh sb="9" eb="12">
      <t>シンセイジ</t>
    </rPh>
    <rPh sb="14" eb="18">
      <t>ヨウコウベッピョウ</t>
    </rPh>
    <rPh sb="20" eb="23">
      <t>キジュンガク</t>
    </rPh>
    <rPh sb="24" eb="26">
      <t>ジッセキ</t>
    </rPh>
    <rPh sb="26" eb="28">
      <t>ホウコク</t>
    </rPh>
    <rPh sb="28" eb="29">
      <t>ジ</t>
    </rPh>
    <rPh sb="32" eb="37">
      <t>コウフケッテイガク</t>
    </rPh>
    <rPh sb="38" eb="40">
      <t>キニュウ</t>
    </rPh>
    <phoneticPr fontId="2"/>
  </si>
  <si>
    <t>別紙１</t>
    <rPh sb="0" eb="2">
      <t>ベッシ</t>
    </rPh>
    <phoneticPr fontId="2"/>
  </si>
  <si>
    <t>対象経費</t>
    <phoneticPr fontId="2"/>
  </si>
  <si>
    <t>の予定額</t>
    <rPh sb="1" eb="4">
      <t>ヨテイガク</t>
    </rPh>
    <phoneticPr fontId="2"/>
  </si>
  <si>
    <t>（支出額）</t>
    <rPh sb="1" eb="4">
      <t>シシュツガク</t>
    </rPh>
    <phoneticPr fontId="2"/>
  </si>
  <si>
    <t>　　　３　Ｅ欄は、要綱別表１の基準額となっていること。</t>
    <rPh sb="9" eb="13">
      <t>ヨウコウベッピョウ</t>
    </rPh>
    <rPh sb="15" eb="18">
      <t>キジュンガク</t>
    </rPh>
    <phoneticPr fontId="2"/>
  </si>
  <si>
    <t>予定（支出）額</t>
    <rPh sb="0" eb="2">
      <t>ヨテイ</t>
    </rPh>
    <rPh sb="3" eb="5">
      <t>シシュツ</t>
    </rPh>
    <rPh sb="6" eb="7">
      <t>ガク</t>
    </rPh>
    <phoneticPr fontId="31"/>
  </si>
  <si>
    <t>外国人介護職員等負担額</t>
    <rPh sb="0" eb="7">
      <t>ガイコクジンカイゴショクイン</t>
    </rPh>
    <rPh sb="7" eb="8">
      <t>トウ</t>
    </rPh>
    <rPh sb="8" eb="11">
      <t>フタンガク</t>
    </rPh>
    <phoneticPr fontId="31"/>
  </si>
  <si>
    <t>事業所負担額
（補助対象経費）</t>
    <rPh sb="0" eb="3">
      <t>ジギョウショ</t>
    </rPh>
    <rPh sb="3" eb="6">
      <t>フタンガク</t>
    </rPh>
    <rPh sb="8" eb="10">
      <t>ホジョ</t>
    </rPh>
    <rPh sb="10" eb="12">
      <t>タイショウ</t>
    </rPh>
    <rPh sb="12" eb="14">
      <t>ケイヒ</t>
    </rPh>
    <phoneticPr fontId="31"/>
  </si>
  <si>
    <t>代表者役職・氏名：</t>
    <rPh sb="0" eb="3">
      <t>ダイヒョウシャ</t>
    </rPh>
    <rPh sb="3" eb="5">
      <t>ヤクショク</t>
    </rPh>
    <rPh sb="6" eb="8">
      <t>シメイ</t>
    </rPh>
    <phoneticPr fontId="2"/>
  </si>
  <si>
    <t>　　　２　別紙２、３、４の黄色の欄に入力すること。</t>
    <rPh sb="5" eb="7">
      <t>ベッシ</t>
    </rPh>
    <rPh sb="13" eb="15">
      <t>キイロ</t>
    </rPh>
    <rPh sb="16" eb="17">
      <t>ラン</t>
    </rPh>
    <rPh sb="18" eb="20">
      <t>ニュウリョク</t>
    </rPh>
    <phoneticPr fontId="2"/>
  </si>
  <si>
    <t>理事長　〇〇</t>
    <rPh sb="0" eb="3">
      <t>リジチョウ</t>
    </rPh>
    <phoneticPr fontId="2"/>
  </si>
  <si>
    <t>代表者名</t>
    <rPh sb="0" eb="3">
      <t>ダイヒョウシャ</t>
    </rPh>
    <rPh sb="3" eb="4">
      <t>メイ</t>
    </rPh>
    <phoneticPr fontId="2"/>
  </si>
  <si>
    <t>理事長　○○</t>
    <rPh sb="0" eb="2">
      <t>リジ</t>
    </rPh>
    <rPh sb="2" eb="3">
      <t>チョウ</t>
    </rPh>
    <phoneticPr fontId="2"/>
  </si>
  <si>
    <t>代表者名</t>
    <rPh sb="3" eb="4">
      <t>メイ</t>
    </rPh>
    <phoneticPr fontId="3"/>
  </si>
  <si>
    <t>1住居にかかる賃貸契約書等の写し　＊契約者名、家賃の月額、契約期間がわかる部分を提出すること。</t>
    <rPh sb="1" eb="3">
      <t>ジュウキョ</t>
    </rPh>
    <rPh sb="7" eb="12">
      <t>チンタイケイヤクショ</t>
    </rPh>
    <rPh sb="12" eb="13">
      <t>トウ</t>
    </rPh>
    <rPh sb="14" eb="15">
      <t>ウツ</t>
    </rPh>
    <phoneticPr fontId="58"/>
  </si>
  <si>
    <t>2徴収費用の説明書の写し　＊入国手続きの際に提出したもの</t>
    <rPh sb="10" eb="11">
      <t>ウツ</t>
    </rPh>
    <phoneticPr fontId="58"/>
  </si>
  <si>
    <t>3居住している外国人介護職員の住民票等（入居日がわかる公的な書類）</t>
    <rPh sb="1" eb="3">
      <t>キョジュウ</t>
    </rPh>
    <rPh sb="7" eb="14">
      <t>ガイコクジンカイゴショクイン</t>
    </rPh>
    <rPh sb="15" eb="18">
      <t>ジュウミンヒョウ</t>
    </rPh>
    <rPh sb="18" eb="19">
      <t>トウ</t>
    </rPh>
    <rPh sb="20" eb="23">
      <t>ニュウキョビ</t>
    </rPh>
    <rPh sb="27" eb="29">
      <t>コウテキ</t>
    </rPh>
    <rPh sb="30" eb="32">
      <t>ショルイ</t>
    </rPh>
    <phoneticPr fontId="58"/>
  </si>
  <si>
    <t>5支出したことがわかる資料（通帳の写し等）を提出すること。</t>
    <rPh sb="1" eb="3">
      <t>シシュツ</t>
    </rPh>
    <rPh sb="11" eb="13">
      <t>シリョウ</t>
    </rPh>
    <rPh sb="14" eb="16">
      <t>ツウチョウ</t>
    </rPh>
    <rPh sb="17" eb="18">
      <t>ウツ</t>
    </rPh>
    <rPh sb="19" eb="20">
      <t>ナド</t>
    </rPh>
    <rPh sb="22" eb="24">
      <t>テイシュツ</t>
    </rPh>
    <phoneticPr fontId="58"/>
  </si>
  <si>
    <t>6外国人介護職員からの負担額を徴収していないとした場合でも、給与明細の写しなど徴収していないことを証明する書類</t>
    <rPh sb="1" eb="8">
      <t>ガイコクジンカイゴショクイン</t>
    </rPh>
    <rPh sb="11" eb="14">
      <t>フタンガク</t>
    </rPh>
    <rPh sb="15" eb="17">
      <t>チョウシュウ</t>
    </rPh>
    <rPh sb="25" eb="27">
      <t>バアイ</t>
    </rPh>
    <phoneticPr fontId="58"/>
  </si>
  <si>
    <t>7交付申請時に2,3を提出していない場合は、実績報告時に2,3の書類を提出してください。</t>
    <rPh sb="1" eb="5">
      <t>コウフシンセイ</t>
    </rPh>
    <rPh sb="11" eb="13">
      <t>テイシュツ</t>
    </rPh>
    <rPh sb="18" eb="20">
      <t>バアイ</t>
    </rPh>
    <rPh sb="22" eb="26">
      <t>ジッセキホウコク</t>
    </rPh>
    <rPh sb="26" eb="27">
      <t>ジ</t>
    </rPh>
    <rPh sb="32" eb="34">
      <t>ショルイ</t>
    </rPh>
    <rPh sb="35" eb="37">
      <t>テイシュツ</t>
    </rPh>
    <phoneticPr fontId="2"/>
  </si>
  <si>
    <t>4申請時点で雇用を開始していない場合は、2,3の書類に代えて雇用予定であることを証明する書類を提出してください。</t>
    <rPh sb="1" eb="3">
      <t>シンセイ</t>
    </rPh>
    <rPh sb="3" eb="5">
      <t>ジテン</t>
    </rPh>
    <rPh sb="6" eb="8">
      <t>コヨウ</t>
    </rPh>
    <rPh sb="9" eb="11">
      <t>カイシ</t>
    </rPh>
    <rPh sb="16" eb="18">
      <t>バアイ</t>
    </rPh>
    <rPh sb="24" eb="26">
      <t>ショルイ</t>
    </rPh>
    <rPh sb="27" eb="28">
      <t>カ</t>
    </rPh>
    <rPh sb="30" eb="34">
      <t>コヨウヨテイ</t>
    </rPh>
    <rPh sb="40" eb="42">
      <t>ショウメイ</t>
    </rPh>
    <rPh sb="44" eb="46">
      <t>ショルイ</t>
    </rPh>
    <rPh sb="47" eb="49">
      <t>テイシュツ</t>
    </rPh>
    <phoneticPr fontId="2"/>
  </si>
  <si>
    <r>
      <t xml:space="preserve">対象となる外国人介護職員等の人数（交付申請書提出日現在、もしくは実績報告書提出日現在）
</t>
    </r>
    <r>
      <rPr>
        <i/>
        <sz val="10"/>
        <rFont val="ＭＳ Ｐ明朝"/>
        <family val="1"/>
        <charset val="128"/>
      </rPr>
      <t>　※交付申請時には対象者の雇用条件通知書等（写）及び在留資格がわかる資料（在留カード等）を添付
　※交付申請時に雇用を開始していない場合は、雇用予定であることを証明する書類（特定技能雇用契約書等の写し）を添付（実績報告時に雇用条件通知書等及び在留資格がわかる資料を提出）
　※実績報告時には各領収書等を添付</t>
    </r>
    <rPh sb="0" eb="2">
      <t>タイショウ</t>
    </rPh>
    <rPh sb="5" eb="7">
      <t>ガイコク</t>
    </rPh>
    <rPh sb="7" eb="8">
      <t>ジン</t>
    </rPh>
    <rPh sb="8" eb="10">
      <t>カイゴ</t>
    </rPh>
    <rPh sb="10" eb="12">
      <t>ショクイン</t>
    </rPh>
    <rPh sb="12" eb="13">
      <t>トウ</t>
    </rPh>
    <rPh sb="14" eb="16">
      <t>ニンズウ</t>
    </rPh>
    <rPh sb="17" eb="19">
      <t>コウフ</t>
    </rPh>
    <rPh sb="19" eb="21">
      <t>シンセイ</t>
    </rPh>
    <rPh sb="21" eb="22">
      <t>ショ</t>
    </rPh>
    <rPh sb="22" eb="24">
      <t>テイシュツ</t>
    </rPh>
    <rPh sb="24" eb="25">
      <t>ビ</t>
    </rPh>
    <rPh sb="25" eb="27">
      <t>ゲンザイ</t>
    </rPh>
    <rPh sb="32" eb="34">
      <t>ジッセキ</t>
    </rPh>
    <rPh sb="34" eb="37">
      <t>ホウコクショ</t>
    </rPh>
    <rPh sb="37" eb="39">
      <t>テイシュツ</t>
    </rPh>
    <rPh sb="39" eb="40">
      <t>ビ</t>
    </rPh>
    <rPh sb="40" eb="42">
      <t>ゲンザイ</t>
    </rPh>
    <rPh sb="46" eb="48">
      <t>コウフ</t>
    </rPh>
    <rPh sb="48" eb="51">
      <t>シンセイジ</t>
    </rPh>
    <rPh sb="53" eb="56">
      <t>タイショウシャ</t>
    </rPh>
    <rPh sb="57" eb="59">
      <t>コヨウ</t>
    </rPh>
    <rPh sb="59" eb="61">
      <t>ジョウケン</t>
    </rPh>
    <rPh sb="61" eb="64">
      <t>ツウチショ</t>
    </rPh>
    <rPh sb="64" eb="65">
      <t>トウ</t>
    </rPh>
    <rPh sb="66" eb="67">
      <t>シャ</t>
    </rPh>
    <rPh sb="68" eb="69">
      <t>オヨ</t>
    </rPh>
    <rPh sb="70" eb="72">
      <t>ザイリュウ</t>
    </rPh>
    <rPh sb="72" eb="74">
      <t>シカク</t>
    </rPh>
    <rPh sb="78" eb="80">
      <t>シリョウ</t>
    </rPh>
    <rPh sb="81" eb="83">
      <t>ザイリュウ</t>
    </rPh>
    <rPh sb="86" eb="87">
      <t>トウ</t>
    </rPh>
    <rPh sb="89" eb="91">
      <t>テンプ</t>
    </rPh>
    <rPh sb="94" eb="99">
      <t>コウフシンセイジ</t>
    </rPh>
    <rPh sb="100" eb="102">
      <t>コヨウ</t>
    </rPh>
    <rPh sb="103" eb="105">
      <t>カイシ</t>
    </rPh>
    <rPh sb="110" eb="112">
      <t>バアイ</t>
    </rPh>
    <rPh sb="114" eb="116">
      <t>コヨウ</t>
    </rPh>
    <rPh sb="116" eb="118">
      <t>ヨテイ</t>
    </rPh>
    <rPh sb="124" eb="126">
      <t>ショウメイ</t>
    </rPh>
    <rPh sb="128" eb="130">
      <t>ショルイ</t>
    </rPh>
    <rPh sb="131" eb="135">
      <t>トクテイギノウ</t>
    </rPh>
    <rPh sb="135" eb="137">
      <t>コヨウ</t>
    </rPh>
    <rPh sb="137" eb="140">
      <t>ケイヤクショ</t>
    </rPh>
    <rPh sb="140" eb="141">
      <t>トウ</t>
    </rPh>
    <rPh sb="142" eb="143">
      <t>ウツ</t>
    </rPh>
    <rPh sb="146" eb="148">
      <t>テンプ</t>
    </rPh>
    <rPh sb="149" eb="154">
      <t>ジッセキホウコクジ</t>
    </rPh>
    <rPh sb="155" eb="162">
      <t>コヨウジョウケンツウチショ</t>
    </rPh>
    <rPh sb="162" eb="163">
      <t>トウ</t>
    </rPh>
    <rPh sb="163" eb="164">
      <t>オヨ</t>
    </rPh>
    <rPh sb="165" eb="169">
      <t>ザイリュウシカク</t>
    </rPh>
    <rPh sb="173" eb="175">
      <t>シリョウ</t>
    </rPh>
    <rPh sb="176" eb="178">
      <t>テイシュツ</t>
    </rPh>
    <phoneticPr fontId="31"/>
  </si>
  <si>
    <t>・家賃の補助対象期間は雇用開始から１年以内です。また、開始日は雇用開始日と入居日が重なった日からとなります。</t>
    <rPh sb="1" eb="3">
      <t>ヤチン</t>
    </rPh>
    <rPh sb="4" eb="6">
      <t>ホジョ</t>
    </rPh>
    <rPh sb="6" eb="8">
      <t>タイショウ</t>
    </rPh>
    <rPh sb="8" eb="10">
      <t>キカン</t>
    </rPh>
    <rPh sb="11" eb="15">
      <t>コヨウカイシ</t>
    </rPh>
    <rPh sb="18" eb="19">
      <t>ネン</t>
    </rPh>
    <rPh sb="19" eb="21">
      <t>イナイ</t>
    </rPh>
    <rPh sb="27" eb="30">
      <t>カイシビ</t>
    </rPh>
    <rPh sb="31" eb="33">
      <t>コヨウ</t>
    </rPh>
    <rPh sb="33" eb="35">
      <t>カイシ</t>
    </rPh>
    <rPh sb="35" eb="36">
      <t>ビ</t>
    </rPh>
    <rPh sb="37" eb="40">
      <t>ニュウキョビ</t>
    </rPh>
    <rPh sb="41" eb="42">
      <t>カサ</t>
    </rPh>
    <rPh sb="45" eb="46">
      <t>ヒ</t>
    </rPh>
    <phoneticPr fontId="58"/>
  </si>
  <si>
    <t>多言語翻訳機（本体）のみが対象、通信費などは対象外</t>
    <rPh sb="0" eb="3">
      <t>タゲンゴ</t>
    </rPh>
    <rPh sb="3" eb="6">
      <t>ホンヤクキ</t>
    </rPh>
    <rPh sb="7" eb="9">
      <t>ホンタイ</t>
    </rPh>
    <rPh sb="13" eb="15">
      <t>タイショウ</t>
    </rPh>
    <rPh sb="16" eb="19">
      <t>ツウシンヒ</t>
    </rPh>
    <rPh sb="22" eb="25">
      <t>タイショウガイ</t>
    </rPh>
    <phoneticPr fontId="31"/>
  </si>
  <si>
    <t>事業者が支払った日本語学習のためのタブレット端末の購入費・リース料等は補助対象となる。</t>
    <rPh sb="0" eb="3">
      <t>ジギョウシャ</t>
    </rPh>
    <rPh sb="4" eb="6">
      <t>シハラ</t>
    </rPh>
    <rPh sb="25" eb="27">
      <t>コウニュウ</t>
    </rPh>
    <rPh sb="27" eb="28">
      <t>ヒ</t>
    </rPh>
    <phoneticPr fontId="31"/>
  </si>
  <si>
    <t>外国人介護職員の住居を借上げている場合、当該職員の雇用後１年を経過する日までが対象とする。</t>
    <rPh sb="20" eb="22">
      <t>トウガイ</t>
    </rPh>
    <rPh sb="22" eb="24">
      <t>ショクイン</t>
    </rPh>
    <rPh sb="25" eb="27">
      <t>コヨウ</t>
    </rPh>
    <rPh sb="27" eb="28">
      <t>ゴ</t>
    </rPh>
    <rPh sb="29" eb="30">
      <t>ネン</t>
    </rPh>
    <rPh sb="31" eb="33">
      <t>ケイカ</t>
    </rPh>
    <rPh sb="35" eb="36">
      <t>ヒ</t>
    </rPh>
    <rPh sb="39" eb="41">
      <t>タイショウ</t>
    </rPh>
    <phoneticPr fontId="31"/>
  </si>
  <si>
    <t>自転車（ヘルメット・防犯登録料）を購入し、外国人介護職員へ貸与している場合のみ認める。</t>
    <rPh sb="10" eb="14">
      <t>ボウハントウロク</t>
    </rPh>
    <rPh sb="14" eb="15">
      <t>リョウ</t>
    </rPh>
    <rPh sb="17" eb="19">
      <t>コウニュウ</t>
    </rPh>
    <rPh sb="21" eb="28">
      <t>ガイコクジンカイゴショクイン</t>
    </rPh>
    <rPh sb="29" eb="31">
      <t>タイヨ</t>
    </rPh>
    <rPh sb="35" eb="37">
      <t>バアイ</t>
    </rPh>
    <phoneticPr fontId="73"/>
  </si>
  <si>
    <t>対象となる家具・家電類は対象経費一覧を参照。記載のないものは対象外。</t>
    <rPh sb="0" eb="2">
      <t>タイショウ</t>
    </rPh>
    <rPh sb="5" eb="7">
      <t>カグ</t>
    </rPh>
    <rPh sb="8" eb="11">
      <t>カデンルイ</t>
    </rPh>
    <rPh sb="19" eb="21">
      <t>サンショウ</t>
    </rPh>
    <rPh sb="22" eb="24">
      <t>キサイ</t>
    </rPh>
    <rPh sb="30" eb="33">
      <t>タイショウガイ</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</si>
</sst>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0_ "/>
    <numFmt numFmtId="178" formatCode="#,###&quot;円&quot;"/>
    <numFmt numFmtId="179" formatCode="#,##0&quot;円&quot;"/>
    <numFmt numFmtId="180" formatCode="General&quot;カ月&quot;"/>
    <numFmt numFmtId="181" formatCode="#,##0&quot;円&quot;;\-#,##0&quot;円&quot;;"/>
    <numFmt numFmtId="182" formatCode="[$]ggge&quot;年&quot;m&quot;月&quot;d&quot;日&quot;;@" x16r2:formatCode16="[$-ja-JP-x-gannen]ggge&quot;年&quot;m&quot;月&quot;d&quot;日&quot;;@"/>
  </numFmts>
  <fonts count="74">
    <font>
      <sz val="11"/>
      <name val="ＭＳ Ｐ明朝"/>
      <family val="1"/>
      <charset val="128"/>
    </font>
    <font>
      <sz val="11"/>
      <name val="ＭＳ Ｐ明朝"/>
      <family val="1"/>
      <charset val="128"/>
    </font>
    <font>
      <sz val="6"/>
      <name val="ＭＳ Ｐ明朝"/>
      <family val="1"/>
      <charset val="128"/>
    </font>
    <font>
      <sz val="11"/>
      <color indexed="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ゴシック"/>
      <family val="3"/>
      <charset val="128"/>
    </font>
    <font>
      <sz val="11"/>
      <color theme="1"/>
      <name val="ＭＳ ゴシック"/>
      <family val="3"/>
      <charset val="128"/>
    </font>
    <font>
      <sz val="10.5"/>
      <color theme="1"/>
      <name val="ＭＳ ゴシック"/>
      <family val="3"/>
      <charset val="128"/>
    </font>
    <font>
      <sz val="14"/>
      <color theme="1"/>
      <name val="ＭＳ ゴシック"/>
      <family val="3"/>
      <charset val="128"/>
    </font>
    <font>
      <sz val="12"/>
      <color theme="1"/>
      <name val="ＭＳ ゴシック"/>
      <family val="3"/>
      <charset val="128"/>
    </font>
    <font>
      <b/>
      <u/>
      <sz val="11"/>
      <color theme="1"/>
      <name val="ＭＳ ゴシック"/>
      <family val="3"/>
      <charset val="128"/>
    </font>
    <font>
      <sz val="11"/>
      <name val="ＭＳ ゴシック"/>
      <family val="3"/>
      <charset val="128"/>
    </font>
    <font>
      <b/>
      <sz val="11"/>
      <color theme="1"/>
      <name val="ＭＳ ゴシック"/>
      <family val="3"/>
      <charset val="128"/>
    </font>
    <font>
      <sz val="11"/>
      <color rgb="FFFF0000"/>
      <name val="ＭＳ ゴシック"/>
      <family val="3"/>
      <charset val="128"/>
    </font>
    <font>
      <sz val="11"/>
      <name val="ＭＳ Ｐゴシック"/>
      <family val="3"/>
      <charset val="128"/>
    </font>
    <font>
      <sz val="6"/>
      <name val="ＭＳ Ｐゴシック"/>
      <family val="3"/>
      <charset val="128"/>
    </font>
    <font>
      <sz val="14"/>
      <color indexed="8"/>
      <name val="ＭＳ Ｐ明朝"/>
      <family val="1"/>
      <charset val="128"/>
    </font>
    <font>
      <sz val="14"/>
      <color rgb="FFFF0000"/>
      <name val="ＭＳ Ｐ明朝"/>
      <family val="1"/>
      <charset val="128"/>
    </font>
    <font>
      <sz val="11"/>
      <color rgb="FFFF0000"/>
      <name val="ＭＳ Ｐ明朝"/>
      <family val="1"/>
      <charset val="128"/>
    </font>
    <font>
      <sz val="11"/>
      <color indexed="8"/>
      <name val="ＭＳ ゴシック"/>
      <family val="3"/>
      <charset val="128"/>
    </font>
    <font>
      <sz val="14"/>
      <name val="ＭＳ Ｐ明朝"/>
      <family val="1"/>
      <charset val="128"/>
    </font>
    <font>
      <sz val="16"/>
      <color indexed="8"/>
      <name val="ＭＳ ゴシック"/>
      <family val="3"/>
      <charset val="128"/>
    </font>
    <font>
      <sz val="12"/>
      <name val="ＭＳ Ｐ明朝"/>
      <family val="1"/>
      <charset val="128"/>
    </font>
    <font>
      <sz val="12"/>
      <color theme="1"/>
      <name val="HG丸ｺﾞｼｯｸM-PRO"/>
      <family val="3"/>
      <charset val="128"/>
    </font>
    <font>
      <i/>
      <sz val="10"/>
      <name val="ＭＳ Ｐ明朝"/>
      <family val="1"/>
      <charset val="128"/>
    </font>
    <font>
      <sz val="12"/>
      <color rgb="FFFF0000"/>
      <name val="ＭＳ ゴシック"/>
      <family val="3"/>
      <charset val="128"/>
    </font>
    <font>
      <sz val="16"/>
      <color theme="1"/>
      <name val="ＭＳ ゴシック"/>
      <family val="3"/>
      <charset val="128"/>
    </font>
    <font>
      <sz val="8"/>
      <name val="ＭＳ Ｐ明朝"/>
      <family val="1"/>
      <charset val="128"/>
    </font>
    <font>
      <sz val="12"/>
      <color indexed="8"/>
      <name val="ＭＳ ゴシック"/>
      <family val="3"/>
      <charset val="128"/>
    </font>
    <font>
      <sz val="10"/>
      <name val="ＭＳ Ｐ明朝"/>
      <family val="1"/>
      <charset val="128"/>
    </font>
    <font>
      <sz val="10"/>
      <color indexed="8"/>
      <name val="ＭＳ ゴシック"/>
      <family val="3"/>
      <charset val="128"/>
    </font>
    <font>
      <b/>
      <sz val="11"/>
      <name val="ＭＳ Ｐ明朝"/>
      <family val="1"/>
      <charset val="128"/>
    </font>
    <font>
      <sz val="10"/>
      <name val="MS UI Gothic"/>
      <family val="3"/>
      <charset val="128"/>
    </font>
    <font>
      <sz val="11"/>
      <name val="MS UI Gothic"/>
      <family val="3"/>
      <charset val="128"/>
    </font>
    <font>
      <sz val="6"/>
      <name val="MS UI Gothic"/>
      <family val="3"/>
      <charset val="128"/>
    </font>
    <font>
      <b/>
      <sz val="14"/>
      <name val="MS UI Gothic"/>
      <family val="3"/>
      <charset val="128"/>
    </font>
    <font>
      <b/>
      <sz val="12"/>
      <name val="MS UI Gothic"/>
      <family val="3"/>
      <charset val="128"/>
    </font>
    <font>
      <sz val="6"/>
      <name val="ＭＳ Ｐゴシック"/>
      <family val="2"/>
      <charset val="128"/>
      <scheme val="minor"/>
    </font>
    <font>
      <sz val="12"/>
      <name val="MS UI Gothic"/>
      <family val="3"/>
      <charset val="128"/>
    </font>
    <font>
      <sz val="11"/>
      <color theme="1"/>
      <name val="ＭＳ 明朝"/>
      <family val="1"/>
      <charset val="128"/>
    </font>
    <font>
      <b/>
      <sz val="9"/>
      <color indexed="81"/>
      <name val="MS P ゴシック"/>
      <family val="3"/>
      <charset val="128"/>
    </font>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i/>
      <sz val="9"/>
      <name val="ＭＳ Ｐゴシック"/>
      <family val="3"/>
      <charset val="128"/>
      <scheme val="minor"/>
    </font>
    <font>
      <b/>
      <sz val="11"/>
      <color theme="1"/>
      <name val="ＭＳ Ｐゴシック"/>
      <family val="3"/>
      <charset val="128"/>
      <scheme val="minor"/>
    </font>
    <font>
      <b/>
      <i/>
      <sz val="9"/>
      <color theme="1"/>
      <name val="ＭＳ Ｐゴシック"/>
      <family val="3"/>
      <charset val="128"/>
      <scheme val="minor"/>
    </font>
    <font>
      <sz val="11"/>
      <name val="ＭＳ Ｐゴシック"/>
      <family val="3"/>
      <charset val="128"/>
      <scheme val="minor"/>
    </font>
    <font>
      <b/>
      <u/>
      <sz val="11"/>
      <name val="ＭＳ Ｐゴシック"/>
      <family val="3"/>
      <charset val="128"/>
      <scheme val="minor"/>
    </font>
    <font>
      <sz val="11"/>
      <name val="ＭＳ Ｐゴシック"/>
      <family val="2"/>
      <scheme val="minor"/>
    </font>
    <font>
      <i/>
      <sz val="11"/>
      <color theme="1"/>
      <name val="ＭＳ Ｐゴシック"/>
      <family val="3"/>
      <charset val="128"/>
      <scheme val="minor"/>
    </font>
    <font>
      <u/>
      <sz val="11"/>
      <color theme="1"/>
      <name val="ＭＳ Ｐゴシック"/>
      <family val="2"/>
      <scheme val="minor"/>
    </font>
    <font>
      <i/>
      <sz val="9"/>
      <color theme="1"/>
      <name val="ＭＳ Ｐゴシック"/>
      <family val="3"/>
      <charset val="128"/>
      <scheme val="minor"/>
    </font>
    <font>
      <sz val="11"/>
      <color rgb="FFFF0000"/>
      <name val="ＭＳ Ｐゴシック"/>
      <family val="2"/>
      <scheme val="minor"/>
    </font>
    <font>
      <sz val="10"/>
      <name val="ＭＳ ゴシック"/>
      <family val="3"/>
      <charset val="128"/>
    </font>
    <font>
      <b/>
      <i/>
      <sz val="9"/>
      <name val="ＭＳ Ｐゴシック"/>
      <family val="3"/>
      <charset val="128"/>
      <scheme val="minor"/>
    </font>
    <font>
      <sz val="11"/>
      <color theme="0"/>
      <name val="ＭＳ Ｐゴシック"/>
      <family val="2"/>
      <scheme val="minor"/>
    </font>
    <font>
      <sz val="11"/>
      <color rgb="FF9C5700"/>
      <name val="ＭＳ Ｐゴシック"/>
      <family val="2"/>
      <charset val="128"/>
      <scheme val="minor"/>
    </font>
  </fonts>
  <fills count="35">
    <fill>
      <patternFill patternType="none"/>
    </fill>
    <fill>
      <patternFill patternType="gray125"/>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bgColor indexed="64"/>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9">
    <xf numFmtId="0" fontId="0" fillId="0" borderId="0"/>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7" applyNumberFormat="0" applyAlignment="0" applyProtection="0">
      <alignment vertical="center"/>
    </xf>
    <xf numFmtId="0" fontId="8" fillId="28" borderId="0" applyNumberFormat="0" applyBorder="0" applyAlignment="0" applyProtection="0">
      <alignment vertical="center"/>
    </xf>
    <xf numFmtId="0" fontId="1" fillId="29" borderId="8" applyNumberFormat="0" applyFont="0" applyAlignment="0" applyProtection="0">
      <alignment vertical="center"/>
    </xf>
    <xf numFmtId="0" fontId="9" fillId="0" borderId="9" applyNumberFormat="0" applyFill="0" applyAlignment="0" applyProtection="0">
      <alignment vertical="center"/>
    </xf>
    <xf numFmtId="0" fontId="10" fillId="30" borderId="0" applyNumberFormat="0" applyBorder="0" applyAlignment="0" applyProtection="0">
      <alignment vertical="center"/>
    </xf>
    <xf numFmtId="0" fontId="11" fillId="31" borderId="10"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31" borderId="15" applyNumberFormat="0" applyAlignment="0" applyProtection="0">
      <alignment vertical="center"/>
    </xf>
    <xf numFmtId="0" fontId="18" fillId="0" borderId="0" applyNumberFormat="0" applyFill="0" applyBorder="0" applyAlignment="0" applyProtection="0">
      <alignment vertical="center"/>
    </xf>
    <xf numFmtId="0" fontId="19" fillId="32" borderId="10" applyNumberFormat="0" applyAlignment="0" applyProtection="0">
      <alignment vertical="center"/>
    </xf>
    <xf numFmtId="0" fontId="20" fillId="33" borderId="0" applyNumberFormat="0" applyBorder="0" applyAlignment="0" applyProtection="0">
      <alignment vertical="center"/>
    </xf>
    <xf numFmtId="0" fontId="30" fillId="0" borderId="0"/>
    <xf numFmtId="0" fontId="1" fillId="0" borderId="0"/>
    <xf numFmtId="0" fontId="48" fillId="0" borderId="0">
      <alignment vertical="center"/>
    </xf>
    <xf numFmtId="38" fontId="48" fillId="0" borderId="0" applyFont="0" applyFill="0" applyBorder="0" applyAlignment="0" applyProtection="0">
      <alignment vertical="center"/>
    </xf>
    <xf numFmtId="0" fontId="57" fillId="0" borderId="0"/>
    <xf numFmtId="38" fontId="57" fillId="0" borderId="0" applyFont="0" applyFill="0" applyBorder="0" applyAlignment="0" applyProtection="0">
      <alignment vertical="center"/>
    </xf>
  </cellStyleXfs>
  <cellXfs count="290">
    <xf numFmtId="0" fontId="0" fillId="0" borderId="0" xfId="0"/>
    <xf numFmtId="0" fontId="21" fillId="0" borderId="0" xfId="0" applyFont="1"/>
    <xf numFmtId="0" fontId="22" fillId="0" borderId="0" xfId="0" applyFont="1"/>
    <xf numFmtId="0" fontId="22" fillId="0" borderId="0" xfId="0" applyFont="1" applyAlignment="1">
      <alignment horizontal="centerContinuous"/>
    </xf>
    <xf numFmtId="0" fontId="22" fillId="0" borderId="0" xfId="0" applyFont="1" applyAlignment="1" applyProtection="1">
      <alignment horizontal="center" vertical="top" shrinkToFit="1"/>
      <protection locked="0"/>
    </xf>
    <xf numFmtId="0" fontId="22" fillId="0" borderId="1" xfId="0" applyFont="1" applyBorder="1" applyAlignment="1" applyProtection="1">
      <alignment horizontal="right" shrinkToFit="1"/>
      <protection locked="0"/>
    </xf>
    <xf numFmtId="0" fontId="22" fillId="0" borderId="2" xfId="0" applyFont="1" applyBorder="1" applyAlignment="1">
      <alignment vertical="center"/>
    </xf>
    <xf numFmtId="0" fontId="22" fillId="0" borderId="2" xfId="0" applyFont="1" applyBorder="1" applyAlignment="1">
      <alignment horizontal="center" vertical="center"/>
    </xf>
    <xf numFmtId="0" fontId="22" fillId="0" borderId="2" xfId="0" applyFont="1" applyBorder="1" applyAlignment="1">
      <alignment horizontal="distributed" vertical="center"/>
    </xf>
    <xf numFmtId="0" fontId="22" fillId="0" borderId="3" xfId="0" applyFont="1" applyBorder="1" applyAlignment="1">
      <alignment horizontal="center" vertical="center"/>
    </xf>
    <xf numFmtId="0" fontId="22" fillId="0" borderId="4" xfId="0" applyFont="1" applyBorder="1" applyAlignment="1">
      <alignment vertical="center"/>
    </xf>
    <xf numFmtId="0" fontId="22" fillId="0" borderId="0" xfId="0" applyFont="1" applyAlignment="1">
      <alignment vertical="center"/>
    </xf>
    <xf numFmtId="0" fontId="22" fillId="0" borderId="3" xfId="0" applyFont="1" applyBorder="1" applyAlignment="1">
      <alignment vertical="center"/>
    </xf>
    <xf numFmtId="0" fontId="22" fillId="0" borderId="3" xfId="0" applyFont="1" applyBorder="1" applyAlignment="1">
      <alignment horizontal="distributed" vertical="center"/>
    </xf>
    <xf numFmtId="0" fontId="22" fillId="0" borderId="4" xfId="0" applyFont="1" applyBorder="1" applyAlignment="1">
      <alignment horizontal="distributed" vertical="center"/>
    </xf>
    <xf numFmtId="0" fontId="22" fillId="0" borderId="3" xfId="0" applyFont="1" applyBorder="1" applyAlignment="1">
      <alignment horizontal="center" vertical="center" shrinkToFit="1"/>
    </xf>
    <xf numFmtId="0" fontId="22" fillId="0" borderId="5" xfId="0" applyFont="1" applyBorder="1" applyAlignment="1">
      <alignment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vertical="center" wrapText="1"/>
    </xf>
    <xf numFmtId="38" fontId="22" fillId="0" borderId="6" xfId="33" applyFont="1" applyBorder="1" applyAlignment="1">
      <alignment horizontal="right" vertical="center" wrapText="1"/>
    </xf>
    <xf numFmtId="0" fontId="23" fillId="0" borderId="4" xfId="0" applyFont="1" applyBorder="1" applyAlignment="1" applyProtection="1">
      <alignment vertical="center"/>
      <protection locked="0"/>
    </xf>
    <xf numFmtId="0" fontId="24" fillId="0" borderId="0" xfId="0" applyFont="1" applyAlignment="1">
      <alignment horizontal="center" vertical="center"/>
    </xf>
    <xf numFmtId="0" fontId="24" fillId="0" borderId="0" xfId="0" applyFont="1" applyAlignment="1">
      <alignment vertical="center"/>
    </xf>
    <xf numFmtId="0" fontId="26" fillId="0" borderId="0" xfId="0" applyFont="1"/>
    <xf numFmtId="38" fontId="27" fillId="2" borderId="6" xfId="33" applyFont="1" applyFill="1" applyBorder="1" applyAlignment="1">
      <alignment vertical="center" wrapText="1"/>
    </xf>
    <xf numFmtId="0" fontId="28" fillId="0" borderId="3" xfId="0" applyFont="1" applyBorder="1" applyAlignment="1">
      <alignment horizontal="center" vertical="center"/>
    </xf>
    <xf numFmtId="38" fontId="22" fillId="0" borderId="6" xfId="33" applyFont="1" applyFill="1" applyBorder="1" applyAlignment="1">
      <alignment horizontal="right" vertical="center" wrapText="1"/>
    </xf>
    <xf numFmtId="0" fontId="29" fillId="0" borderId="2" xfId="0" applyFont="1" applyBorder="1" applyAlignment="1">
      <alignment horizontal="center" vertical="center"/>
    </xf>
    <xf numFmtId="0" fontId="1" fillId="0" borderId="0" xfId="43" applyFont="1" applyAlignment="1">
      <alignment vertical="center"/>
    </xf>
    <xf numFmtId="0" fontId="32" fillId="0" borderId="0" xfId="43" applyFont="1" applyAlignment="1">
      <alignment vertical="center"/>
    </xf>
    <xf numFmtId="0" fontId="33" fillId="0" borderId="0" xfId="43" applyFont="1" applyAlignment="1">
      <alignment vertical="center"/>
    </xf>
    <xf numFmtId="0" fontId="34" fillId="0" borderId="0" xfId="43" applyFont="1" applyAlignment="1">
      <alignment horizontal="right" vertical="center"/>
    </xf>
    <xf numFmtId="0" fontId="35" fillId="0" borderId="0" xfId="43" applyFont="1" applyAlignment="1">
      <alignment vertical="center"/>
    </xf>
    <xf numFmtId="0" fontId="29" fillId="0" borderId="0" xfId="43" applyFont="1" applyAlignment="1">
      <alignment vertical="center"/>
    </xf>
    <xf numFmtId="0" fontId="37" fillId="0" borderId="0" xfId="43" applyFont="1" applyAlignment="1">
      <alignment horizontal="center" vertical="center"/>
    </xf>
    <xf numFmtId="0" fontId="38" fillId="0" borderId="0" xfId="43" applyFont="1" applyAlignment="1">
      <alignment vertical="center"/>
    </xf>
    <xf numFmtId="0" fontId="38" fillId="0" borderId="0" xfId="43" applyFont="1" applyAlignment="1">
      <alignment horizontal="right" vertical="center"/>
    </xf>
    <xf numFmtId="0" fontId="25" fillId="0" borderId="0" xfId="43" applyFont="1" applyAlignment="1">
      <alignment horizontal="center" vertical="center"/>
    </xf>
    <xf numFmtId="0" fontId="41" fillId="0" borderId="0" xfId="43" applyFont="1" applyAlignment="1">
      <alignment vertical="center"/>
    </xf>
    <xf numFmtId="0" fontId="36" fillId="0" borderId="0" xfId="43" applyFont="1" applyAlignment="1">
      <alignment vertical="center"/>
    </xf>
    <xf numFmtId="0" fontId="36" fillId="0" borderId="0" xfId="43" applyFont="1" applyAlignment="1">
      <alignment horizontal="right" vertical="center"/>
    </xf>
    <xf numFmtId="0" fontId="36" fillId="0" borderId="0" xfId="43" applyFont="1" applyAlignment="1" applyProtection="1">
      <alignment horizontal="left" vertical="center" wrapText="1"/>
      <protection locked="0"/>
    </xf>
    <xf numFmtId="0" fontId="42" fillId="0" borderId="0" xfId="43" applyFont="1" applyAlignment="1">
      <alignment horizontal="center" vertical="center"/>
    </xf>
    <xf numFmtId="0" fontId="38" fillId="0" borderId="0" xfId="44" applyFont="1" applyAlignment="1">
      <alignment vertical="center"/>
    </xf>
    <xf numFmtId="0" fontId="34" fillId="0" borderId="0" xfId="44" applyFont="1" applyAlignment="1">
      <alignment vertical="center"/>
    </xf>
    <xf numFmtId="0" fontId="43" fillId="0" borderId="20" xfId="44" applyFont="1" applyBorder="1" applyAlignment="1">
      <alignment horizontal="center" vertical="center" wrapText="1"/>
    </xf>
    <xf numFmtId="0" fontId="43" fillId="0" borderId="23" xfId="44" applyFont="1" applyBorder="1" applyAlignment="1">
      <alignment vertical="center"/>
    </xf>
    <xf numFmtId="0" fontId="2" fillId="0" borderId="21" xfId="44" applyFont="1" applyBorder="1" applyAlignment="1">
      <alignment vertical="center" wrapText="1"/>
    </xf>
    <xf numFmtId="0" fontId="1" fillId="0" borderId="20" xfId="44" applyBorder="1" applyAlignment="1">
      <alignment vertical="center"/>
    </xf>
    <xf numFmtId="0" fontId="1" fillId="0" borderId="24" xfId="44" applyBorder="1" applyAlignment="1">
      <alignment vertical="center"/>
    </xf>
    <xf numFmtId="0" fontId="43" fillId="0" borderId="0" xfId="44" applyFont="1" applyAlignment="1">
      <alignment vertical="center" wrapText="1"/>
    </xf>
    <xf numFmtId="0" fontId="43" fillId="34" borderId="0" xfId="44" applyFont="1" applyFill="1" applyAlignment="1">
      <alignment horizontal="center" vertical="center" wrapText="1"/>
    </xf>
    <xf numFmtId="0" fontId="38" fillId="34" borderId="0" xfId="44" applyFont="1" applyFill="1" applyAlignment="1">
      <alignment vertical="center"/>
    </xf>
    <xf numFmtId="0" fontId="43" fillId="34" borderId="0" xfId="44" applyFont="1" applyFill="1" applyAlignment="1">
      <alignment vertical="center"/>
    </xf>
    <xf numFmtId="0" fontId="1" fillId="34" borderId="0" xfId="44" applyFill="1" applyAlignment="1">
      <alignment vertical="center"/>
    </xf>
    <xf numFmtId="0" fontId="43" fillId="34" borderId="0" xfId="44" applyFont="1" applyFill="1" applyAlignment="1">
      <alignment vertical="center" wrapText="1"/>
    </xf>
    <xf numFmtId="0" fontId="2" fillId="34" borderId="0" xfId="44" applyFont="1" applyFill="1" applyAlignment="1">
      <alignment vertical="center" wrapText="1"/>
    </xf>
    <xf numFmtId="0" fontId="34" fillId="34" borderId="0" xfId="44" applyFont="1" applyFill="1" applyAlignment="1">
      <alignment vertical="center"/>
    </xf>
    <xf numFmtId="0" fontId="1" fillId="0" borderId="25" xfId="43" applyFont="1" applyBorder="1" applyAlignment="1">
      <alignment horizontal="center" vertical="center" textRotation="255" shrinkToFit="1"/>
    </xf>
    <xf numFmtId="0" fontId="44" fillId="0" borderId="0" xfId="43" applyFont="1" applyAlignment="1">
      <alignment horizontal="left" vertical="center"/>
    </xf>
    <xf numFmtId="0" fontId="29" fillId="0" borderId="0" xfId="43" applyFont="1" applyAlignment="1">
      <alignment horizontal="left" vertical="center"/>
    </xf>
    <xf numFmtId="0" fontId="1" fillId="0" borderId="26" xfId="43" applyFont="1" applyBorder="1" applyAlignment="1">
      <alignment horizontal="center" vertical="center" textRotation="255" shrinkToFit="1"/>
    </xf>
    <xf numFmtId="0" fontId="44" fillId="0" borderId="30" xfId="43" applyFont="1" applyBorder="1" applyAlignment="1">
      <alignment horizontal="left" vertical="center"/>
    </xf>
    <xf numFmtId="0" fontId="44" fillId="0" borderId="31" xfId="43" applyFont="1" applyBorder="1" applyAlignment="1">
      <alignment horizontal="left" vertical="center"/>
    </xf>
    <xf numFmtId="0" fontId="27" fillId="0" borderId="0" xfId="43" applyFont="1" applyAlignment="1">
      <alignment horizontal="left" vertical="center"/>
    </xf>
    <xf numFmtId="0" fontId="1" fillId="0" borderId="45" xfId="43" applyFont="1" applyBorder="1" applyAlignment="1" applyProtection="1">
      <alignment vertical="top" wrapText="1" shrinkToFit="1"/>
      <protection locked="0"/>
    </xf>
    <xf numFmtId="0" fontId="1" fillId="0" borderId="46" xfId="43" applyFont="1" applyBorder="1" applyAlignment="1" applyProtection="1">
      <alignment vertical="top" wrapText="1" shrinkToFit="1"/>
      <protection locked="0"/>
    </xf>
    <xf numFmtId="0" fontId="1" fillId="0" borderId="47" xfId="43" applyFont="1" applyBorder="1" applyAlignment="1" applyProtection="1">
      <alignment vertical="top" wrapText="1" shrinkToFit="1"/>
      <protection locked="0"/>
    </xf>
    <xf numFmtId="0" fontId="1" fillId="0" borderId="52" xfId="43" applyFont="1" applyBorder="1" applyAlignment="1">
      <alignment horizontal="center" vertical="center" textRotation="255" shrinkToFit="1"/>
    </xf>
    <xf numFmtId="0" fontId="1" fillId="0" borderId="58" xfId="43" applyFont="1" applyBorder="1" applyAlignment="1">
      <alignment horizontal="center" vertical="center" textRotation="255" shrinkToFit="1"/>
    </xf>
    <xf numFmtId="0" fontId="1" fillId="0" borderId="59" xfId="43" applyFont="1" applyBorder="1" applyAlignment="1" applyProtection="1">
      <alignment vertical="top" wrapText="1" shrinkToFit="1"/>
      <protection locked="0"/>
    </xf>
    <xf numFmtId="0" fontId="1" fillId="0" borderId="60" xfId="43" applyFont="1" applyBorder="1" applyAlignment="1" applyProtection="1">
      <alignment vertical="top" wrapText="1" shrinkToFit="1"/>
      <protection locked="0"/>
    </xf>
    <xf numFmtId="0" fontId="1" fillId="0" borderId="61" xfId="43" applyFont="1" applyBorder="1" applyAlignment="1" applyProtection="1">
      <alignment vertical="top" wrapText="1" shrinkToFit="1"/>
      <protection locked="0"/>
    </xf>
    <xf numFmtId="0" fontId="1" fillId="0" borderId="0" xfId="43" applyFont="1" applyAlignment="1">
      <alignment horizontal="center" vertical="center" textRotation="255" shrinkToFit="1"/>
    </xf>
    <xf numFmtId="0" fontId="1" fillId="0" borderId="0" xfId="43" applyFont="1" applyAlignment="1">
      <alignment horizontal="left" vertical="center" wrapText="1" shrinkToFit="1"/>
    </xf>
    <xf numFmtId="0" fontId="1" fillId="0" borderId="0" xfId="43" applyFont="1" applyAlignment="1">
      <alignment horizontal="left" vertical="center" shrinkToFit="1"/>
    </xf>
    <xf numFmtId="0" fontId="1" fillId="0" borderId="69" xfId="43" applyFont="1" applyBorder="1" applyAlignment="1">
      <alignment horizontal="center" vertical="center" shrinkToFit="1"/>
    </xf>
    <xf numFmtId="178" fontId="1" fillId="0" borderId="69" xfId="43" applyNumberFormat="1" applyFont="1" applyBorder="1" applyAlignment="1">
      <alignment horizontal="right" vertical="center" shrinkToFit="1"/>
    </xf>
    <xf numFmtId="0" fontId="44" fillId="0" borderId="69" xfId="43" applyFont="1" applyBorder="1" applyAlignment="1">
      <alignment horizontal="center" vertical="center"/>
    </xf>
    <xf numFmtId="0" fontId="35" fillId="0" borderId="0" xfId="43" applyFont="1" applyAlignment="1">
      <alignment horizontal="center" vertical="center" shrinkToFit="1"/>
    </xf>
    <xf numFmtId="0" fontId="49" fillId="0" borderId="0" xfId="45" applyFont="1">
      <alignment vertical="center"/>
    </xf>
    <xf numFmtId="0" fontId="49" fillId="0" borderId="0" xfId="45" applyFont="1" applyAlignment="1">
      <alignment horizontal="right" vertical="center"/>
    </xf>
    <xf numFmtId="0" fontId="52" fillId="0" borderId="0" xfId="45" applyFont="1">
      <alignment vertical="center"/>
    </xf>
    <xf numFmtId="0" fontId="24" fillId="0" borderId="0" xfId="45" applyFont="1">
      <alignment vertical="center"/>
    </xf>
    <xf numFmtId="0" fontId="24" fillId="0" borderId="0" xfId="45" applyFont="1" applyAlignment="1">
      <alignment horizontal="right" vertical="center"/>
    </xf>
    <xf numFmtId="0" fontId="49" fillId="0" borderId="2" xfId="45" applyFont="1" applyBorder="1" applyAlignment="1">
      <alignment horizontal="center" vertical="center"/>
    </xf>
    <xf numFmtId="0" fontId="49" fillId="0" borderId="6" xfId="45" applyFont="1" applyBorder="1" applyAlignment="1">
      <alignment horizontal="center" vertical="center"/>
    </xf>
    <xf numFmtId="0" fontId="49" fillId="0" borderId="2" xfId="45" applyFont="1" applyBorder="1" applyAlignment="1">
      <alignment horizontal="center" vertical="center" wrapText="1"/>
    </xf>
    <xf numFmtId="0" fontId="48" fillId="0" borderId="0" xfId="45">
      <alignment vertical="center"/>
    </xf>
    <xf numFmtId="0" fontId="49" fillId="0" borderId="70" xfId="45" applyFont="1" applyBorder="1" applyAlignment="1">
      <alignment horizontal="left" vertical="center" wrapText="1"/>
    </xf>
    <xf numFmtId="0" fontId="49" fillId="0" borderId="74" xfId="45" applyFont="1" applyBorder="1" applyAlignment="1">
      <alignment horizontal="left" vertical="center" wrapText="1"/>
    </xf>
    <xf numFmtId="0" fontId="49" fillId="0" borderId="77" xfId="45" applyFont="1" applyBorder="1" applyAlignment="1">
      <alignment horizontal="left" vertical="center" wrapText="1"/>
    </xf>
    <xf numFmtId="0" fontId="49" fillId="0" borderId="82" xfId="45" applyFont="1" applyBorder="1" applyAlignment="1">
      <alignment horizontal="center" vertical="center" wrapText="1"/>
    </xf>
    <xf numFmtId="38" fontId="54" fillId="0" borderId="84" xfId="46" applyFont="1" applyBorder="1">
      <alignment vertical="center"/>
    </xf>
    <xf numFmtId="0" fontId="49" fillId="0" borderId="6" xfId="45" applyFont="1" applyBorder="1" applyAlignment="1">
      <alignment horizontal="left" vertical="center" wrapText="1"/>
    </xf>
    <xf numFmtId="38" fontId="24" fillId="0" borderId="6" xfId="46" applyFont="1" applyBorder="1" applyAlignment="1">
      <alignment horizontal="right" vertical="center"/>
    </xf>
    <xf numFmtId="38" fontId="48" fillId="0" borderId="6" xfId="46" applyFont="1" applyBorder="1" applyAlignment="1">
      <alignment horizontal="left" vertical="center"/>
    </xf>
    <xf numFmtId="0" fontId="48" fillId="0" borderId="0" xfId="45" applyAlignment="1"/>
    <xf numFmtId="0" fontId="55" fillId="0" borderId="0" xfId="45" applyFont="1">
      <alignment vertical="center"/>
    </xf>
    <xf numFmtId="0" fontId="55" fillId="0" borderId="0" xfId="45" applyFont="1" applyAlignment="1">
      <alignment vertical="center" shrinkToFit="1"/>
    </xf>
    <xf numFmtId="0" fontId="57" fillId="0" borderId="0" xfId="47" applyAlignment="1">
      <alignment horizontal="left"/>
    </xf>
    <xf numFmtId="0" fontId="57" fillId="0" borderId="0" xfId="47"/>
    <xf numFmtId="0" fontId="59" fillId="0" borderId="0" xfId="47" applyFont="1"/>
    <xf numFmtId="0" fontId="25" fillId="0" borderId="1" xfId="47" applyFont="1" applyBorder="1" applyAlignment="1">
      <alignment horizontal="center"/>
    </xf>
    <xf numFmtId="0" fontId="57" fillId="0" borderId="2" xfId="47" applyBorder="1" applyAlignment="1">
      <alignment horizontal="center" vertical="center"/>
    </xf>
    <xf numFmtId="0" fontId="57" fillId="0" borderId="35" xfId="47" applyBorder="1" applyAlignment="1">
      <alignment horizontal="center" vertical="center"/>
    </xf>
    <xf numFmtId="0" fontId="57" fillId="0" borderId="31" xfId="47" applyBorder="1" applyAlignment="1">
      <alignment horizontal="center" vertical="center"/>
    </xf>
    <xf numFmtId="0" fontId="60" fillId="0" borderId="5" xfId="47" applyFont="1" applyBorder="1" applyAlignment="1">
      <alignment horizontal="center" vertical="center"/>
    </xf>
    <xf numFmtId="0" fontId="57" fillId="0" borderId="85" xfId="47" applyBorder="1" applyAlignment="1">
      <alignment vertical="center"/>
    </xf>
    <xf numFmtId="179" fontId="0" fillId="0" borderId="86" xfId="48" applyNumberFormat="1" applyFont="1" applyBorder="1" applyAlignment="1">
      <alignment horizontal="right" vertical="center"/>
    </xf>
    <xf numFmtId="0" fontId="57" fillId="0" borderId="87" xfId="47" applyBorder="1" applyAlignment="1">
      <alignment vertical="center"/>
    </xf>
    <xf numFmtId="179" fontId="0" fillId="0" borderId="88" xfId="48" applyNumberFormat="1" applyFont="1" applyBorder="1" applyAlignment="1">
      <alignment horizontal="right" vertical="center"/>
    </xf>
    <xf numFmtId="0" fontId="57" fillId="0" borderId="89" xfId="47" applyBorder="1" applyAlignment="1">
      <alignment vertical="center"/>
    </xf>
    <xf numFmtId="179" fontId="0" fillId="0" borderId="34" xfId="48" applyNumberFormat="1" applyFont="1" applyBorder="1" applyAlignment="1">
      <alignment horizontal="right" vertical="center"/>
    </xf>
    <xf numFmtId="179" fontId="57" fillId="0" borderId="0" xfId="47" applyNumberFormat="1"/>
    <xf numFmtId="180" fontId="57" fillId="0" borderId="0" xfId="47" applyNumberFormat="1"/>
    <xf numFmtId="0" fontId="63" fillId="0" borderId="0" xfId="47" applyFont="1"/>
    <xf numFmtId="0" fontId="65" fillId="0" borderId="0" xfId="47" applyFont="1"/>
    <xf numFmtId="0" fontId="66" fillId="0" borderId="0" xfId="47" applyFont="1" applyAlignment="1">
      <alignment horizontal="center"/>
    </xf>
    <xf numFmtId="0" fontId="67" fillId="0" borderId="0" xfId="47" applyFont="1"/>
    <xf numFmtId="0" fontId="61" fillId="0" borderId="0" xfId="47" applyFont="1"/>
    <xf numFmtId="0" fontId="68" fillId="0" borderId="5" xfId="47" applyFont="1" applyBorder="1" applyAlignment="1">
      <alignment horizontal="center" vertical="center"/>
    </xf>
    <xf numFmtId="0" fontId="66" fillId="0" borderId="0" xfId="47" applyFont="1"/>
    <xf numFmtId="0" fontId="69" fillId="0" borderId="0" xfId="47" applyFont="1"/>
    <xf numFmtId="0" fontId="27" fillId="0" borderId="3" xfId="0" applyFont="1" applyBorder="1" applyAlignment="1">
      <alignment horizontal="distributed" vertical="center"/>
    </xf>
    <xf numFmtId="0" fontId="27" fillId="0" borderId="5" xfId="0" applyFont="1" applyBorder="1" applyAlignment="1">
      <alignment horizontal="center" vertical="center"/>
    </xf>
    <xf numFmtId="0" fontId="70" fillId="0" borderId="0" xfId="0" applyFont="1"/>
    <xf numFmtId="0" fontId="27" fillId="0" borderId="0" xfId="0" applyFont="1"/>
    <xf numFmtId="0" fontId="1" fillId="0" borderId="0" xfId="43" applyFont="1" applyAlignment="1">
      <alignment horizontal="right" vertical="center"/>
    </xf>
    <xf numFmtId="0" fontId="72" fillId="0" borderId="0" xfId="47" applyFont="1"/>
    <xf numFmtId="0" fontId="27" fillId="0" borderId="3" xfId="0" applyFont="1" applyBorder="1" applyAlignment="1">
      <alignment horizontal="center" vertical="center" shrinkToFit="1"/>
    </xf>
    <xf numFmtId="38" fontId="27" fillId="0" borderId="6" xfId="33" applyFont="1" applyFill="1" applyBorder="1" applyAlignment="1">
      <alignment horizontal="right" vertical="center" wrapText="1"/>
    </xf>
    <xf numFmtId="0" fontId="57" fillId="0" borderId="85" xfId="47" applyBorder="1" applyAlignment="1" applyProtection="1">
      <alignment vertical="center"/>
      <protection locked="0"/>
    </xf>
    <xf numFmtId="179" fontId="0" fillId="0" borderId="86" xfId="48" applyNumberFormat="1" applyFont="1" applyBorder="1" applyAlignment="1" applyProtection="1">
      <alignment horizontal="right" vertical="center"/>
      <protection locked="0"/>
    </xf>
    <xf numFmtId="0" fontId="57" fillId="0" borderId="87" xfId="47" applyBorder="1" applyAlignment="1" applyProtection="1">
      <alignment vertical="center"/>
      <protection locked="0"/>
    </xf>
    <xf numFmtId="179" fontId="0" fillId="0" borderId="88" xfId="48" applyNumberFormat="1" applyFont="1" applyBorder="1" applyAlignment="1" applyProtection="1">
      <alignment horizontal="right" vertical="center"/>
      <protection locked="0"/>
    </xf>
    <xf numFmtId="0" fontId="57" fillId="0" borderId="89" xfId="47" applyBorder="1" applyAlignment="1" applyProtection="1">
      <alignment vertical="center"/>
      <protection locked="0"/>
    </xf>
    <xf numFmtId="179" fontId="0" fillId="0" borderId="34" xfId="48" applyNumberFormat="1" applyFont="1" applyBorder="1" applyAlignment="1" applyProtection="1">
      <alignment horizontal="right" vertical="center"/>
      <protection locked="0"/>
    </xf>
    <xf numFmtId="182" fontId="55" fillId="0" borderId="0" xfId="45" applyNumberFormat="1" applyFont="1" applyProtection="1">
      <alignment vertical="center"/>
      <protection locked="0"/>
    </xf>
    <xf numFmtId="0" fontId="25" fillId="0" borderId="0" xfId="0" applyFont="1" applyAlignment="1">
      <alignment horizontal="center"/>
    </xf>
    <xf numFmtId="0" fontId="57" fillId="0" borderId="0" xfId="47" quotePrefix="1"/>
    <xf numFmtId="0" fontId="57" fillId="0" borderId="0" xfId="47" quotePrefix="1" applyAlignment="1">
      <alignment horizontal="right"/>
    </xf>
    <xf numFmtId="0" fontId="24" fillId="0" borderId="0" xfId="0" applyFont="1" applyAlignment="1">
      <alignment horizontal="center" vertical="center"/>
    </xf>
    <xf numFmtId="0" fontId="22" fillId="0" borderId="0" xfId="0" applyFont="1" applyAlignment="1">
      <alignment horizontal="left"/>
    </xf>
    <xf numFmtId="0" fontId="44" fillId="0" borderId="67" xfId="43" applyFont="1" applyBorder="1" applyAlignment="1">
      <alignment horizontal="center" vertical="center"/>
    </xf>
    <xf numFmtId="0" fontId="44" fillId="0" borderId="68" xfId="43" applyFont="1" applyBorder="1" applyAlignment="1">
      <alignment horizontal="center" vertical="center"/>
    </xf>
    <xf numFmtId="0" fontId="1" fillId="0" borderId="60" xfId="43" applyFont="1" applyBorder="1" applyAlignment="1">
      <alignment horizontal="center" vertical="center" shrinkToFit="1"/>
    </xf>
    <xf numFmtId="0" fontId="1" fillId="0" borderId="61" xfId="43" applyFont="1" applyBorder="1" applyAlignment="1">
      <alignment horizontal="center" vertical="center" shrinkToFit="1"/>
    </xf>
    <xf numFmtId="178" fontId="1" fillId="0" borderId="59" xfId="43" applyNumberFormat="1" applyFont="1" applyBorder="1" applyAlignment="1">
      <alignment horizontal="right" vertical="center" shrinkToFit="1"/>
    </xf>
    <xf numFmtId="178" fontId="1" fillId="0" borderId="61" xfId="43" applyNumberFormat="1" applyFont="1" applyBorder="1" applyAlignment="1">
      <alignment horizontal="right" vertical="center" shrinkToFit="1"/>
    </xf>
    <xf numFmtId="178" fontId="1" fillId="0" borderId="60" xfId="43" applyNumberFormat="1" applyFont="1" applyBorder="1" applyAlignment="1">
      <alignment horizontal="right" vertical="center" shrinkToFit="1"/>
    </xf>
    <xf numFmtId="0" fontId="46" fillId="0" borderId="59" xfId="43" applyFont="1" applyBorder="1" applyAlignment="1">
      <alignment horizontal="center" vertical="center"/>
    </xf>
    <xf numFmtId="0" fontId="46" fillId="0" borderId="62" xfId="43" applyFont="1" applyBorder="1" applyAlignment="1">
      <alignment horizontal="center" vertical="center"/>
    </xf>
    <xf numFmtId="0" fontId="1" fillId="0" borderId="60" xfId="43" applyFont="1" applyBorder="1" applyAlignment="1">
      <alignment horizontal="left" vertical="center" wrapText="1" shrinkToFit="1"/>
    </xf>
    <xf numFmtId="0" fontId="1" fillId="0" borderId="60" xfId="43" applyFont="1" applyBorder="1" applyAlignment="1">
      <alignment horizontal="left" vertical="center" shrinkToFit="1"/>
    </xf>
    <xf numFmtId="0" fontId="1" fillId="0" borderId="63" xfId="43" applyFont="1" applyBorder="1" applyAlignment="1">
      <alignment horizontal="center" vertical="center" shrinkToFit="1"/>
    </xf>
    <xf numFmtId="0" fontId="1" fillId="0" borderId="64" xfId="43" applyFont="1" applyBorder="1" applyAlignment="1">
      <alignment horizontal="center" vertical="center" shrinkToFit="1"/>
    </xf>
    <xf numFmtId="178" fontId="1" fillId="0" borderId="65" xfId="43" applyNumberFormat="1" applyFont="1" applyBorder="1" applyAlignment="1">
      <alignment horizontal="right" vertical="center" shrinkToFit="1"/>
    </xf>
    <xf numFmtId="178" fontId="1" fillId="0" borderId="66" xfId="43" applyNumberFormat="1" applyFont="1" applyBorder="1" applyAlignment="1">
      <alignment horizontal="right" vertical="center" shrinkToFit="1"/>
    </xf>
    <xf numFmtId="178" fontId="47" fillId="0" borderId="65" xfId="43" applyNumberFormat="1" applyFont="1" applyBorder="1" applyAlignment="1">
      <alignment horizontal="right" vertical="center" shrinkToFit="1"/>
    </xf>
    <xf numFmtId="178" fontId="47" fillId="0" borderId="66" xfId="43" applyNumberFormat="1" applyFont="1" applyBorder="1" applyAlignment="1">
      <alignment horizontal="right" vertical="center" shrinkToFit="1"/>
    </xf>
    <xf numFmtId="0" fontId="1" fillId="0" borderId="33" xfId="43" applyFont="1" applyBorder="1" applyAlignment="1" applyProtection="1">
      <alignment horizontal="left" vertical="center" wrapText="1" shrinkToFit="1"/>
      <protection locked="0"/>
    </xf>
    <xf numFmtId="0" fontId="1" fillId="0" borderId="1" xfId="43" applyFont="1" applyBorder="1" applyAlignment="1" applyProtection="1">
      <alignment horizontal="left" vertical="center" wrapText="1" shrinkToFit="1"/>
      <protection locked="0"/>
    </xf>
    <xf numFmtId="0" fontId="1" fillId="0" borderId="34" xfId="43" applyFont="1" applyBorder="1" applyAlignment="1" applyProtection="1">
      <alignment horizontal="left" vertical="center" wrapText="1" shrinkToFit="1"/>
      <protection locked="0"/>
    </xf>
    <xf numFmtId="0" fontId="0" fillId="0" borderId="42" xfId="43" applyFont="1" applyBorder="1" applyAlignment="1" applyProtection="1">
      <alignment horizontal="left" vertical="center" shrinkToFit="1"/>
      <protection locked="0"/>
    </xf>
    <xf numFmtId="0" fontId="1" fillId="0" borderId="43" xfId="43" applyFont="1" applyBorder="1" applyAlignment="1" applyProtection="1">
      <alignment horizontal="left" vertical="center" shrinkToFit="1"/>
      <protection locked="0"/>
    </xf>
    <xf numFmtId="177" fontId="1" fillId="0" borderId="33" xfId="43" applyNumberFormat="1" applyFont="1" applyBorder="1" applyAlignment="1" applyProtection="1">
      <alignment horizontal="right" vertical="center" shrinkToFit="1"/>
      <protection locked="0"/>
    </xf>
    <xf numFmtId="177" fontId="1" fillId="0" borderId="34" xfId="43" applyNumberFormat="1" applyFont="1" applyBorder="1" applyAlignment="1" applyProtection="1">
      <alignment horizontal="right" vertical="center" shrinkToFit="1"/>
      <protection locked="0"/>
    </xf>
    <xf numFmtId="177" fontId="45" fillId="0" borderId="42" xfId="43" applyNumberFormat="1" applyFont="1" applyBorder="1" applyAlignment="1" applyProtection="1">
      <alignment horizontal="center" vertical="center" shrinkToFit="1"/>
      <protection locked="0"/>
    </xf>
    <xf numFmtId="177" fontId="45" fillId="0" borderId="44" xfId="43" applyNumberFormat="1" applyFont="1" applyBorder="1" applyAlignment="1" applyProtection="1">
      <alignment horizontal="center" vertical="center" shrinkToFit="1"/>
      <protection locked="0"/>
    </xf>
    <xf numFmtId="0" fontId="1" fillId="0" borderId="4" xfId="43" applyFont="1" applyBorder="1" applyAlignment="1" applyProtection="1">
      <alignment horizontal="left" vertical="center" wrapText="1" shrinkToFit="1"/>
      <protection locked="0"/>
    </xf>
    <xf numFmtId="0" fontId="1" fillId="0" borderId="0" xfId="43" applyFont="1" applyAlignment="1" applyProtection="1">
      <alignment horizontal="left" vertical="center" wrapText="1" shrinkToFit="1"/>
      <protection locked="0"/>
    </xf>
    <xf numFmtId="0" fontId="1" fillId="0" borderId="37" xfId="43" applyFont="1" applyBorder="1" applyAlignment="1" applyProtection="1">
      <alignment horizontal="left" vertical="center" wrapText="1" shrinkToFit="1"/>
      <protection locked="0"/>
    </xf>
    <xf numFmtId="0" fontId="1" fillId="0" borderId="39" xfId="43" applyFont="1" applyBorder="1" applyAlignment="1" applyProtection="1">
      <alignment horizontal="left" vertical="center" shrinkToFit="1"/>
      <protection locked="0"/>
    </xf>
    <xf numFmtId="0" fontId="1" fillId="0" borderId="40" xfId="43" applyFont="1" applyBorder="1" applyAlignment="1" applyProtection="1">
      <alignment horizontal="left" vertical="center" shrinkToFit="1"/>
      <protection locked="0"/>
    </xf>
    <xf numFmtId="177" fontId="1" fillId="0" borderId="39" xfId="43" applyNumberFormat="1" applyFont="1" applyBorder="1" applyAlignment="1" applyProtection="1">
      <alignment horizontal="right" vertical="center" shrinkToFit="1"/>
      <protection locked="0"/>
    </xf>
    <xf numFmtId="177" fontId="1" fillId="0" borderId="40" xfId="43" applyNumberFormat="1" applyFont="1" applyBorder="1" applyAlignment="1" applyProtection="1">
      <alignment horizontal="right" vertical="center" shrinkToFit="1"/>
      <protection locked="0"/>
    </xf>
    <xf numFmtId="177" fontId="45" fillId="0" borderId="39" xfId="43" applyNumberFormat="1" applyFont="1" applyBorder="1" applyAlignment="1" applyProtection="1">
      <alignment horizontal="center" vertical="center" shrinkToFit="1"/>
      <protection locked="0"/>
    </xf>
    <xf numFmtId="177" fontId="45" fillId="0" borderId="41" xfId="43" applyNumberFormat="1" applyFont="1" applyBorder="1" applyAlignment="1" applyProtection="1">
      <alignment horizontal="center" vertical="center" shrinkToFit="1"/>
      <protection locked="0"/>
    </xf>
    <xf numFmtId="0" fontId="1" fillId="0" borderId="27" xfId="43" applyFont="1" applyBorder="1" applyAlignment="1" applyProtection="1">
      <alignment horizontal="left" vertical="center" wrapText="1" shrinkToFit="1"/>
      <protection locked="0"/>
    </xf>
    <xf numFmtId="0" fontId="1" fillId="0" borderId="28" xfId="43" applyFont="1" applyBorder="1" applyAlignment="1" applyProtection="1">
      <alignment horizontal="left" vertical="center" wrapText="1" shrinkToFit="1"/>
      <protection locked="0"/>
    </xf>
    <xf numFmtId="0" fontId="1" fillId="0" borderId="29" xfId="43" applyFont="1" applyBorder="1" applyAlignment="1" applyProtection="1">
      <alignment horizontal="left" vertical="center" wrapText="1" shrinkToFit="1"/>
      <protection locked="0"/>
    </xf>
    <xf numFmtId="0" fontId="1" fillId="0" borderId="27" xfId="43" applyFont="1" applyBorder="1" applyAlignment="1" applyProtection="1">
      <alignment horizontal="left" vertical="center" shrinkToFit="1"/>
      <protection locked="0"/>
    </xf>
    <xf numFmtId="0" fontId="1" fillId="0" borderId="29" xfId="43" applyFont="1" applyBorder="1" applyAlignment="1" applyProtection="1">
      <alignment horizontal="left" vertical="center" shrinkToFit="1"/>
      <protection locked="0"/>
    </xf>
    <xf numFmtId="177" fontId="1" fillId="0" borderId="4" xfId="43" applyNumberFormat="1" applyFont="1" applyBorder="1" applyAlignment="1" applyProtection="1">
      <alignment horizontal="right" vertical="center" shrinkToFit="1"/>
      <protection locked="0"/>
    </xf>
    <xf numFmtId="177" fontId="1" fillId="0" borderId="37" xfId="43" applyNumberFormat="1" applyFont="1" applyBorder="1" applyAlignment="1" applyProtection="1">
      <alignment horizontal="right" vertical="center" shrinkToFit="1"/>
      <protection locked="0"/>
    </xf>
    <xf numFmtId="177" fontId="1" fillId="0" borderId="27" xfId="43" applyNumberFormat="1" applyFont="1" applyBorder="1" applyAlignment="1" applyProtection="1">
      <alignment horizontal="right" vertical="center" shrinkToFit="1"/>
      <protection locked="0"/>
    </xf>
    <xf numFmtId="177" fontId="1" fillId="0" borderId="29" xfId="43" applyNumberFormat="1" applyFont="1" applyBorder="1" applyAlignment="1" applyProtection="1">
      <alignment horizontal="right" vertical="center" shrinkToFit="1"/>
      <protection locked="0"/>
    </xf>
    <xf numFmtId="177" fontId="45" fillId="0" borderId="56" xfId="43" applyNumberFormat="1" applyFont="1" applyBorder="1" applyAlignment="1" applyProtection="1">
      <alignment horizontal="center" vertical="center" shrinkToFit="1"/>
      <protection locked="0"/>
    </xf>
    <xf numFmtId="177" fontId="45" fillId="0" borderId="57" xfId="43" applyNumberFormat="1" applyFont="1" applyBorder="1" applyAlignment="1" applyProtection="1">
      <alignment horizontal="center" vertical="center" shrinkToFit="1"/>
      <protection locked="0"/>
    </xf>
    <xf numFmtId="0" fontId="1" fillId="0" borderId="27" xfId="43" applyFont="1" applyBorder="1" applyAlignment="1">
      <alignment horizontal="center" vertical="center" wrapText="1" shrinkToFit="1"/>
    </xf>
    <xf numFmtId="0" fontId="1" fillId="0" borderId="28" xfId="43" applyFont="1" applyBorder="1" applyAlignment="1">
      <alignment horizontal="center" vertical="center" wrapText="1" shrinkToFit="1"/>
    </xf>
    <xf numFmtId="0" fontId="1" fillId="0" borderId="29" xfId="43" applyFont="1" applyBorder="1" applyAlignment="1">
      <alignment horizontal="center" vertical="center" wrapText="1" shrinkToFit="1"/>
    </xf>
    <xf numFmtId="0" fontId="1" fillId="0" borderId="33" xfId="43" applyFont="1" applyBorder="1" applyAlignment="1">
      <alignment horizontal="center" vertical="center" wrapText="1" shrinkToFit="1"/>
    </xf>
    <xf numFmtId="0" fontId="1" fillId="0" borderId="1" xfId="43" applyFont="1" applyBorder="1" applyAlignment="1">
      <alignment horizontal="center" vertical="center" wrapText="1" shrinkToFit="1"/>
    </xf>
    <xf numFmtId="0" fontId="1" fillId="0" borderId="34" xfId="43" applyFont="1" applyBorder="1" applyAlignment="1">
      <alignment horizontal="center" vertical="center" wrapText="1" shrinkToFit="1"/>
    </xf>
    <xf numFmtId="0" fontId="1" fillId="0" borderId="27" xfId="43" applyFont="1" applyBorder="1" applyAlignment="1">
      <alignment horizontal="center" vertical="center" shrinkToFit="1"/>
    </xf>
    <xf numFmtId="0" fontId="1" fillId="0" borderId="29" xfId="43" applyFont="1" applyBorder="1" applyAlignment="1">
      <alignment horizontal="center" vertical="center" shrinkToFit="1"/>
    </xf>
    <xf numFmtId="0" fontId="1" fillId="0" borderId="33" xfId="43" applyFont="1" applyBorder="1" applyAlignment="1">
      <alignment horizontal="center" vertical="center" shrinkToFit="1"/>
    </xf>
    <xf numFmtId="0" fontId="1" fillId="0" borderId="34" xfId="43" applyFont="1" applyBorder="1" applyAlignment="1">
      <alignment horizontal="center" vertical="center" shrinkToFit="1"/>
    </xf>
    <xf numFmtId="0" fontId="45" fillId="0" borderId="27" xfId="43" applyFont="1" applyBorder="1" applyAlignment="1">
      <alignment horizontal="center" vertical="center" wrapText="1" shrinkToFit="1"/>
    </xf>
    <xf numFmtId="0" fontId="1" fillId="0" borderId="28" xfId="43" applyFont="1" applyBorder="1" applyAlignment="1">
      <alignment horizontal="center" vertical="center" shrinkToFit="1"/>
    </xf>
    <xf numFmtId="0" fontId="1" fillId="0" borderId="1" xfId="43" applyFont="1" applyBorder="1" applyAlignment="1">
      <alignment horizontal="center" vertical="center" shrinkToFit="1"/>
    </xf>
    <xf numFmtId="0" fontId="1" fillId="0" borderId="32" xfId="43" applyFont="1" applyBorder="1" applyAlignment="1">
      <alignment horizontal="center" vertical="center" wrapText="1" shrinkToFit="1"/>
    </xf>
    <xf numFmtId="0" fontId="43" fillId="0" borderId="35" xfId="43" applyFont="1" applyBorder="1" applyAlignment="1">
      <alignment horizontal="center" vertical="center" wrapText="1" shrinkToFit="1"/>
    </xf>
    <xf numFmtId="0" fontId="43" fillId="0" borderId="31" xfId="43" applyFont="1" applyBorder="1" applyAlignment="1">
      <alignment horizontal="center" vertical="center" shrinkToFit="1"/>
    </xf>
    <xf numFmtId="0" fontId="1" fillId="0" borderId="36" xfId="43" applyFont="1" applyBorder="1" applyAlignment="1">
      <alignment horizontal="center" vertical="center" shrinkToFit="1"/>
    </xf>
    <xf numFmtId="0" fontId="1" fillId="0" borderId="46" xfId="43" applyFont="1" applyBorder="1" applyAlignment="1">
      <alignment horizontal="center" vertical="center" shrinkToFit="1"/>
    </xf>
    <xf numFmtId="0" fontId="1" fillId="0" borderId="47" xfId="43" applyFont="1" applyBorder="1" applyAlignment="1">
      <alignment horizontal="center" vertical="center" shrinkToFit="1"/>
    </xf>
    <xf numFmtId="178" fontId="1" fillId="0" borderId="48" xfId="43" applyNumberFormat="1" applyFont="1" applyBorder="1" applyAlignment="1">
      <alignment horizontal="right" vertical="center" shrinkToFit="1"/>
    </xf>
    <xf numFmtId="178" fontId="1" fillId="0" borderId="49" xfId="43" applyNumberFormat="1" applyFont="1" applyBorder="1" applyAlignment="1">
      <alignment horizontal="right" vertical="center" shrinkToFit="1"/>
    </xf>
    <xf numFmtId="178" fontId="1" fillId="0" borderId="55" xfId="43" applyNumberFormat="1" applyFont="1" applyBorder="1" applyAlignment="1">
      <alignment horizontal="right" vertical="center" shrinkToFit="1"/>
    </xf>
    <xf numFmtId="0" fontId="44" fillId="0" borderId="50" xfId="43" applyFont="1" applyBorder="1" applyAlignment="1">
      <alignment horizontal="center" vertical="center"/>
    </xf>
    <xf numFmtId="0" fontId="44" fillId="0" borderId="51" xfId="43" applyFont="1" applyBorder="1" applyAlignment="1">
      <alignment horizontal="center" vertical="center"/>
    </xf>
    <xf numFmtId="0" fontId="1" fillId="0" borderId="53" xfId="43" applyFont="1" applyBorder="1" applyAlignment="1">
      <alignment horizontal="left" vertical="center" wrapText="1" shrinkToFit="1"/>
    </xf>
    <xf numFmtId="0" fontId="1" fillId="0" borderId="54" xfId="43" applyFont="1" applyBorder="1" applyAlignment="1">
      <alignment horizontal="left" vertical="center" wrapText="1" shrinkToFit="1"/>
    </xf>
    <xf numFmtId="0" fontId="1" fillId="0" borderId="42" xfId="43" applyFont="1" applyBorder="1" applyAlignment="1" applyProtection="1">
      <alignment horizontal="left" vertical="center" shrinkToFit="1"/>
      <protection locked="0"/>
    </xf>
    <xf numFmtId="177" fontId="1" fillId="0" borderId="42" xfId="43" applyNumberFormat="1" applyFont="1" applyBorder="1" applyAlignment="1" applyProtection="1">
      <alignment horizontal="right" vertical="center" shrinkToFit="1"/>
      <protection locked="0"/>
    </xf>
    <xf numFmtId="177" fontId="1" fillId="0" borderId="43" xfId="43" applyNumberFormat="1" applyFont="1" applyBorder="1" applyAlignment="1" applyProtection="1">
      <alignment horizontal="right" vertical="center" shrinkToFit="1"/>
      <protection locked="0"/>
    </xf>
    <xf numFmtId="177" fontId="45" fillId="0" borderId="33" xfId="43" applyNumberFormat="1" applyFont="1" applyBorder="1" applyAlignment="1" applyProtection="1">
      <alignment horizontal="center" vertical="center" shrinkToFit="1"/>
      <protection locked="0"/>
    </xf>
    <xf numFmtId="177" fontId="45" fillId="0" borderId="36" xfId="43" applyNumberFormat="1" applyFont="1" applyBorder="1" applyAlignment="1" applyProtection="1">
      <alignment horizontal="center" vertical="center" shrinkToFit="1"/>
      <protection locked="0"/>
    </xf>
    <xf numFmtId="0" fontId="0" fillId="0" borderId="27" xfId="43" applyFont="1" applyBorder="1" applyAlignment="1" applyProtection="1">
      <alignment horizontal="left" vertical="center" wrapText="1" shrinkToFit="1"/>
      <protection locked="0"/>
    </xf>
    <xf numFmtId="0" fontId="0" fillId="0" borderId="27" xfId="43" applyFont="1" applyBorder="1" applyAlignment="1" applyProtection="1">
      <alignment horizontal="left" vertical="center" shrinkToFit="1"/>
      <protection locked="0"/>
    </xf>
    <xf numFmtId="177" fontId="45" fillId="0" borderId="4" xfId="43" applyNumberFormat="1" applyFont="1" applyBorder="1" applyAlignment="1" applyProtection="1">
      <alignment horizontal="center" vertical="center" shrinkToFit="1"/>
      <protection locked="0"/>
    </xf>
    <xf numFmtId="177" fontId="45" fillId="0" borderId="38" xfId="43" applyNumberFormat="1" applyFont="1" applyBorder="1" applyAlignment="1" applyProtection="1">
      <alignment horizontal="center" vertical="center" shrinkToFit="1"/>
      <protection locked="0"/>
    </xf>
    <xf numFmtId="0" fontId="1" fillId="0" borderId="48" xfId="43" applyFont="1" applyBorder="1" applyAlignment="1">
      <alignment horizontal="center" vertical="center" shrinkToFit="1"/>
    </xf>
    <xf numFmtId="0" fontId="1" fillId="0" borderId="49" xfId="43" applyFont="1" applyBorder="1" applyAlignment="1">
      <alignment horizontal="center" vertical="center" shrinkToFit="1"/>
    </xf>
    <xf numFmtId="0" fontId="36" fillId="0" borderId="0" xfId="43" applyFont="1" applyAlignment="1">
      <alignment horizontal="center" vertical="center"/>
    </xf>
    <xf numFmtId="0" fontId="39" fillId="0" borderId="0" xfId="43" applyFont="1" applyAlignment="1" applyProtection="1">
      <alignment horizontal="left" vertical="center" wrapText="1"/>
      <protection locked="0"/>
    </xf>
    <xf numFmtId="0" fontId="0" fillId="0" borderId="16" xfId="44" applyFont="1" applyBorder="1" applyAlignment="1">
      <alignment horizontal="left" vertical="center" wrapText="1"/>
    </xf>
    <xf numFmtId="0" fontId="1" fillId="0" borderId="17" xfId="44" applyBorder="1" applyAlignment="1">
      <alignment horizontal="left" vertical="center" wrapText="1"/>
    </xf>
    <xf numFmtId="0" fontId="1" fillId="0" borderId="18" xfId="44" applyBorder="1" applyAlignment="1">
      <alignment horizontal="left" vertical="center" wrapText="1"/>
    </xf>
    <xf numFmtId="0" fontId="43" fillId="0" borderId="19" xfId="44" applyFont="1" applyBorder="1" applyAlignment="1">
      <alignment horizontal="center" vertical="center" wrapText="1"/>
    </xf>
    <xf numFmtId="0" fontId="43" fillId="0" borderId="20" xfId="44" applyFont="1" applyBorder="1" applyAlignment="1">
      <alignment horizontal="center" vertical="center" wrapText="1"/>
    </xf>
    <xf numFmtId="176" fontId="1" fillId="0" borderId="21" xfId="44" applyNumberFormat="1" applyBorder="1" applyAlignment="1" applyProtection="1">
      <alignment horizontal="center" vertical="center"/>
      <protection locked="0"/>
    </xf>
    <xf numFmtId="176" fontId="1" fillId="0" borderId="22" xfId="44" applyNumberFormat="1" applyBorder="1" applyAlignment="1" applyProtection="1">
      <alignment horizontal="center" vertical="center"/>
      <protection locked="0"/>
    </xf>
    <xf numFmtId="0" fontId="1" fillId="0" borderId="17" xfId="43" applyFont="1" applyBorder="1" applyAlignment="1">
      <alignment horizontal="left" vertical="center" wrapText="1" shrinkToFit="1"/>
    </xf>
    <xf numFmtId="0" fontId="1" fillId="0" borderId="18" xfId="43" applyFont="1" applyBorder="1" applyAlignment="1">
      <alignment horizontal="left" vertical="center" wrapText="1" shrinkToFit="1"/>
    </xf>
    <xf numFmtId="176" fontId="0" fillId="0" borderId="0" xfId="44" applyNumberFormat="1" applyFont="1" applyAlignment="1">
      <alignment horizontal="left" vertical="center"/>
    </xf>
    <xf numFmtId="176" fontId="1" fillId="0" borderId="0" xfId="44" applyNumberFormat="1" applyAlignment="1">
      <alignment horizontal="left" vertical="center"/>
    </xf>
    <xf numFmtId="0" fontId="51" fillId="0" borderId="0" xfId="45" applyFont="1" applyAlignment="1">
      <alignment horizontal="center" vertical="center" wrapText="1"/>
    </xf>
    <xf numFmtId="0" fontId="49" fillId="0" borderId="6" xfId="45" applyFont="1" applyBorder="1" applyAlignment="1">
      <alignment horizontal="center" vertical="center"/>
    </xf>
    <xf numFmtId="38" fontId="24" fillId="0" borderId="56" xfId="46" applyFont="1" applyBorder="1" applyAlignment="1">
      <alignment horizontal="right" vertical="center" indent="2"/>
    </xf>
    <xf numFmtId="38" fontId="24" fillId="0" borderId="71" xfId="46" applyFont="1" applyBorder="1" applyAlignment="1">
      <alignment horizontal="right" vertical="center" indent="2"/>
    </xf>
    <xf numFmtId="38" fontId="24" fillId="0" borderId="72" xfId="46" applyFont="1" applyBorder="1" applyAlignment="1">
      <alignment horizontal="right" vertical="center" indent="2"/>
    </xf>
    <xf numFmtId="38" fontId="54" fillId="0" borderId="73" xfId="46" applyFont="1" applyBorder="1" applyAlignment="1">
      <alignment horizontal="center" vertical="center"/>
    </xf>
    <xf numFmtId="38" fontId="54" fillId="0" borderId="76" xfId="46" applyFont="1" applyBorder="1" applyAlignment="1">
      <alignment horizontal="center" vertical="center"/>
    </xf>
    <xf numFmtId="38" fontId="54" fillId="0" borderId="81" xfId="46" applyFont="1" applyBorder="1" applyAlignment="1">
      <alignment horizontal="center" vertical="center"/>
    </xf>
    <xf numFmtId="38" fontId="24" fillId="0" borderId="39" xfId="46" applyFont="1" applyBorder="1" applyAlignment="1">
      <alignment horizontal="right" vertical="center" indent="2"/>
    </xf>
    <xf numFmtId="38" fontId="24" fillId="0" borderId="75" xfId="46" applyFont="1" applyBorder="1" applyAlignment="1">
      <alignment horizontal="right" vertical="center" indent="2"/>
    </xf>
    <xf numFmtId="38" fontId="24" fillId="0" borderId="40" xfId="46" applyFont="1" applyBorder="1" applyAlignment="1">
      <alignment horizontal="right" vertical="center" indent="2"/>
    </xf>
    <xf numFmtId="38" fontId="24" fillId="0" borderId="78" xfId="46" applyFont="1" applyBorder="1" applyAlignment="1">
      <alignment horizontal="right" vertical="center" indent="2"/>
    </xf>
    <xf numFmtId="38" fontId="24" fillId="0" borderId="79" xfId="46" applyFont="1" applyBorder="1" applyAlignment="1">
      <alignment horizontal="right" vertical="center" indent="2"/>
    </xf>
    <xf numFmtId="38" fontId="24" fillId="0" borderId="80" xfId="46" applyFont="1" applyBorder="1" applyAlignment="1">
      <alignment horizontal="right" vertical="center" indent="2"/>
    </xf>
    <xf numFmtId="38" fontId="24" fillId="0" borderId="82" xfId="46" applyFont="1" applyBorder="1" applyAlignment="1">
      <alignment horizontal="right" vertical="center" indent="2"/>
    </xf>
    <xf numFmtId="38" fontId="24" fillId="0" borderId="53" xfId="46" applyFont="1" applyBorder="1" applyAlignment="1">
      <alignment horizontal="right" vertical="center" indent="2"/>
    </xf>
    <xf numFmtId="38" fontId="24" fillId="0" borderId="83" xfId="46" applyFont="1" applyBorder="1" applyAlignment="1">
      <alignment horizontal="right" vertical="center" indent="2"/>
    </xf>
    <xf numFmtId="0" fontId="49" fillId="0" borderId="2" xfId="45" applyFont="1" applyBorder="1" applyAlignment="1">
      <alignment horizontal="center" vertical="center"/>
    </xf>
    <xf numFmtId="0" fontId="49" fillId="0" borderId="5" xfId="45" applyFont="1" applyBorder="1" applyAlignment="1">
      <alignment horizontal="center" vertical="center"/>
    </xf>
    <xf numFmtId="0" fontId="49" fillId="0" borderId="2" xfId="45" applyFont="1" applyBorder="1" applyAlignment="1">
      <alignment horizontal="center" vertical="center" wrapText="1"/>
    </xf>
    <xf numFmtId="0" fontId="49" fillId="0" borderId="5" xfId="45" applyFont="1" applyBorder="1" applyAlignment="1">
      <alignment horizontal="center" vertical="center" wrapText="1"/>
    </xf>
    <xf numFmtId="0" fontId="55" fillId="0" borderId="0" xfId="45" applyFont="1" applyAlignment="1">
      <alignment horizontal="left" vertical="center"/>
    </xf>
    <xf numFmtId="0" fontId="61" fillId="0" borderId="25" xfId="47" applyFont="1" applyBorder="1" applyAlignment="1">
      <alignment horizontal="center"/>
    </xf>
    <xf numFmtId="0" fontId="61" fillId="0" borderId="90" xfId="47" applyFont="1" applyBorder="1" applyAlignment="1">
      <alignment horizontal="center"/>
    </xf>
    <xf numFmtId="179" fontId="61" fillId="0" borderId="91" xfId="47" applyNumberFormat="1" applyFont="1" applyBorder="1" applyAlignment="1">
      <alignment horizontal="right" vertical="center"/>
    </xf>
    <xf numFmtId="179" fontId="61" fillId="0" borderId="92" xfId="47" applyNumberFormat="1" applyFont="1" applyBorder="1" applyAlignment="1">
      <alignment horizontal="right" vertical="center"/>
    </xf>
    <xf numFmtId="0" fontId="71" fillId="0" borderId="58" xfId="47" applyFont="1" applyBorder="1" applyAlignment="1">
      <alignment horizontal="center" vertical="center"/>
    </xf>
    <xf numFmtId="0" fontId="71" fillId="0" borderId="62" xfId="47" applyFont="1" applyBorder="1" applyAlignment="1">
      <alignment horizontal="center" vertical="center"/>
    </xf>
    <xf numFmtId="0" fontId="61" fillId="0" borderId="0" xfId="47" applyFont="1" applyAlignment="1">
      <alignment horizontal="left" wrapText="1"/>
    </xf>
    <xf numFmtId="179" fontId="0" fillId="0" borderId="5" xfId="48" applyNumberFormat="1" applyFont="1" applyBorder="1" applyAlignment="1" applyProtection="1">
      <alignment horizontal="right" vertical="center"/>
      <protection locked="0"/>
    </xf>
    <xf numFmtId="179" fontId="0" fillId="0" borderId="6" xfId="48" applyNumberFormat="1" applyFont="1" applyBorder="1" applyAlignment="1" applyProtection="1">
      <alignment horizontal="right" vertical="center"/>
      <protection locked="0"/>
    </xf>
    <xf numFmtId="181" fontId="0" fillId="0" borderId="5" xfId="48" applyNumberFormat="1" applyFont="1" applyFill="1" applyBorder="1" applyAlignment="1">
      <alignment horizontal="right" vertical="center"/>
    </xf>
    <xf numFmtId="181" fontId="0" fillId="0" borderId="6" xfId="48" applyNumberFormat="1" applyFont="1" applyFill="1" applyBorder="1" applyAlignment="1">
      <alignment horizontal="right" vertical="center"/>
    </xf>
    <xf numFmtId="180" fontId="57" fillId="0" borderId="5" xfId="47" applyNumberFormat="1" applyBorder="1" applyAlignment="1" applyProtection="1">
      <alignment horizontal="center" vertical="center"/>
      <protection locked="0"/>
    </xf>
    <xf numFmtId="180" fontId="57" fillId="0" borderId="6" xfId="47" applyNumberFormat="1" applyBorder="1" applyAlignment="1" applyProtection="1">
      <alignment horizontal="center" vertical="center"/>
      <protection locked="0"/>
    </xf>
    <xf numFmtId="0" fontId="22" fillId="0" borderId="1" xfId="47" applyFont="1" applyBorder="1" applyAlignment="1">
      <alignment horizontal="left"/>
    </xf>
    <xf numFmtId="0" fontId="57" fillId="0" borderId="6" xfId="47" applyBorder="1" applyAlignment="1">
      <alignment horizontal="center" vertical="center"/>
    </xf>
    <xf numFmtId="0" fontId="57" fillId="0" borderId="6" xfId="47" applyBorder="1" applyAlignment="1">
      <alignment horizontal="center" vertical="center" wrapText="1"/>
    </xf>
    <xf numFmtId="0" fontId="57" fillId="0" borderId="2" xfId="47" applyBorder="1" applyAlignment="1">
      <alignment horizontal="center" vertical="center"/>
    </xf>
    <xf numFmtId="0" fontId="57" fillId="0" borderId="5" xfId="47" applyBorder="1" applyAlignment="1">
      <alignment horizontal="center" vertical="center"/>
    </xf>
    <xf numFmtId="176" fontId="1" fillId="0" borderId="21" xfId="44" applyNumberFormat="1" applyBorder="1" applyAlignment="1">
      <alignment horizontal="center" vertical="center"/>
    </xf>
    <xf numFmtId="176" fontId="1" fillId="0" borderId="22" xfId="44" applyNumberFormat="1" applyBorder="1" applyAlignment="1">
      <alignment horizontal="center" vertical="center"/>
    </xf>
    <xf numFmtId="0" fontId="62" fillId="0" borderId="58" xfId="47" applyFont="1" applyBorder="1" applyAlignment="1">
      <alignment horizontal="center" vertical="center"/>
    </xf>
    <xf numFmtId="0" fontId="62" fillId="0" borderId="62" xfId="47" applyFont="1" applyBorder="1" applyAlignment="1">
      <alignment horizontal="center" vertical="center"/>
    </xf>
    <xf numFmtId="179" fontId="0" fillId="0" borderId="5" xfId="48" applyNumberFormat="1" applyFont="1" applyBorder="1" applyAlignment="1">
      <alignment horizontal="right" vertical="center"/>
    </xf>
    <xf numFmtId="179" fontId="0" fillId="0" borderId="6" xfId="48" applyNumberFormat="1" applyFont="1" applyBorder="1" applyAlignment="1">
      <alignment horizontal="right" vertical="center"/>
    </xf>
    <xf numFmtId="180" fontId="57" fillId="0" borderId="5" xfId="47" applyNumberFormat="1" applyBorder="1" applyAlignment="1">
      <alignment horizontal="center" vertical="center"/>
    </xf>
    <xf numFmtId="180" fontId="57" fillId="0" borderId="6" xfId="47" applyNumberForma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ED27FFE3-1C79-4315-BBDA-22F7F90FD8E3}"/>
    <cellStyle name="桁区切り 3" xfId="48" xr:uid="{1A5E1E5C-6FB6-4BC0-8F96-6A5927748F6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4C9D49F2-DDB9-4EC5-8A11-9B309DDB41A5}"/>
    <cellStyle name="標準 2 2" xfId="44" xr:uid="{7EF92736-5E87-4419-A6B0-F7BB164FEFF4}"/>
    <cellStyle name="標準 3" xfId="45" xr:uid="{66AEC643-A5D6-4646-B9AE-6FAAAA42B2A7}"/>
    <cellStyle name="標準 4" xfId="47" xr:uid="{E150A5D7-B4B8-48FD-B6B0-B78AEE89AA97}"/>
    <cellStyle name="良い" xfId="42" builtinId="26" customBuiltin="1"/>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1066800</xdr:colOff>
      <xdr:row>45</xdr:row>
      <xdr:rowOff>95249</xdr:rowOff>
    </xdr:from>
    <xdr:to>
      <xdr:col>4</xdr:col>
      <xdr:colOff>466726</xdr:colOff>
      <xdr:row>45</xdr:row>
      <xdr:rowOff>161924</xdr:rowOff>
    </xdr:to>
    <xdr:sp macro="" textlink="">
      <xdr:nvSpPr>
        <xdr:cNvPr id="2" name="正方形/長方形 1">
          <a:extLst>
            <a:ext uri="{FF2B5EF4-FFF2-40B4-BE49-F238E27FC236}">
              <a16:creationId xmlns:a16="http://schemas.microsoft.com/office/drawing/2014/main" id="{2E9211B3-0077-40DA-A506-1D806E888223}"/>
            </a:ext>
          </a:extLst>
        </xdr:cNvPr>
        <xdr:cNvSpPr/>
      </xdr:nvSpPr>
      <xdr:spPr>
        <a:xfrm>
          <a:off x="1562100" y="9725024"/>
          <a:ext cx="3714751" cy="666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609599</xdr:colOff>
      <xdr:row>48</xdr:row>
      <xdr:rowOff>1</xdr:rowOff>
    </xdr:from>
    <xdr:to>
      <xdr:col>3</xdr:col>
      <xdr:colOff>809625</xdr:colOff>
      <xdr:row>48</xdr:row>
      <xdr:rowOff>133351</xdr:rowOff>
    </xdr:to>
    <xdr:sp macro="" textlink="">
      <xdr:nvSpPr>
        <xdr:cNvPr id="4" name="右中かっこ 3">
          <a:extLst>
            <a:ext uri="{FF2B5EF4-FFF2-40B4-BE49-F238E27FC236}">
              <a16:creationId xmlns:a16="http://schemas.microsoft.com/office/drawing/2014/main" id="{EC6540CB-8F4F-48B9-A0E9-99CFBDFA3AAF}"/>
            </a:ext>
          </a:extLst>
        </xdr:cNvPr>
        <xdr:cNvSpPr/>
      </xdr:nvSpPr>
      <xdr:spPr>
        <a:xfrm rot="5400000">
          <a:off x="3262312" y="9329738"/>
          <a:ext cx="133350" cy="160972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55</xdr:row>
      <xdr:rowOff>63500</xdr:rowOff>
    </xdr:from>
    <xdr:to>
      <xdr:col>1</xdr:col>
      <xdr:colOff>1028700</xdr:colOff>
      <xdr:row>60</xdr:row>
      <xdr:rowOff>9525</xdr:rowOff>
    </xdr:to>
    <xdr:grpSp>
      <xdr:nvGrpSpPr>
        <xdr:cNvPr id="6" name="グループ化 5">
          <a:extLst>
            <a:ext uri="{FF2B5EF4-FFF2-40B4-BE49-F238E27FC236}">
              <a16:creationId xmlns:a16="http://schemas.microsoft.com/office/drawing/2014/main" id="{66342EBE-1655-4077-BCBC-2B7160006E68}"/>
            </a:ext>
          </a:extLst>
        </xdr:cNvPr>
        <xdr:cNvGrpSpPr/>
      </xdr:nvGrpSpPr>
      <xdr:grpSpPr>
        <a:xfrm>
          <a:off x="857250" y="11331575"/>
          <a:ext cx="666750" cy="803275"/>
          <a:chOff x="1054100" y="11734800"/>
          <a:chExt cx="666750" cy="1082675"/>
        </a:xfrm>
      </xdr:grpSpPr>
      <xdr:grpSp>
        <xdr:nvGrpSpPr>
          <xdr:cNvPr id="7" name="グループ化 6">
            <a:extLst>
              <a:ext uri="{FF2B5EF4-FFF2-40B4-BE49-F238E27FC236}">
                <a16:creationId xmlns:a16="http://schemas.microsoft.com/office/drawing/2014/main" id="{5E597D5F-DA6F-DEE8-C007-398086DB5845}"/>
              </a:ext>
            </a:extLst>
          </xdr:cNvPr>
          <xdr:cNvGrpSpPr/>
        </xdr:nvGrpSpPr>
        <xdr:grpSpPr>
          <a:xfrm>
            <a:off x="1158875" y="12163425"/>
            <a:ext cx="361950" cy="654050"/>
            <a:chOff x="1971675" y="11931650"/>
            <a:chExt cx="361950" cy="660400"/>
          </a:xfrm>
        </xdr:grpSpPr>
        <xdr:sp macro="" textlink="">
          <xdr:nvSpPr>
            <xdr:cNvPr id="9" name="楕円 8">
              <a:extLst>
                <a:ext uri="{FF2B5EF4-FFF2-40B4-BE49-F238E27FC236}">
                  <a16:creationId xmlns:a16="http://schemas.microsoft.com/office/drawing/2014/main" id="{640AA844-ACDF-FB0A-7409-9B463D300A1A}"/>
                </a:ext>
              </a:extLst>
            </xdr:cNvPr>
            <xdr:cNvSpPr/>
          </xdr:nvSpPr>
          <xdr:spPr>
            <a:xfrm>
              <a:off x="1971675" y="11931650"/>
              <a:ext cx="361950" cy="361950"/>
            </a:xfrm>
            <a:prstGeom prst="ellips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二等辺三角形 9">
              <a:extLst>
                <a:ext uri="{FF2B5EF4-FFF2-40B4-BE49-F238E27FC236}">
                  <a16:creationId xmlns:a16="http://schemas.microsoft.com/office/drawing/2014/main" id="{04FC4346-AAFA-0335-4DBD-EED40687A028}"/>
                </a:ext>
              </a:extLst>
            </xdr:cNvPr>
            <xdr:cNvSpPr/>
          </xdr:nvSpPr>
          <xdr:spPr>
            <a:xfrm>
              <a:off x="2009775" y="11950700"/>
              <a:ext cx="285750" cy="641350"/>
            </a:xfrm>
            <a:prstGeom prst="triangl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 name="テキスト ボックス 7">
            <a:extLst>
              <a:ext uri="{FF2B5EF4-FFF2-40B4-BE49-F238E27FC236}">
                <a16:creationId xmlns:a16="http://schemas.microsoft.com/office/drawing/2014/main" id="{A08299FC-F011-E1FF-30B7-C67C11BC5A8C}"/>
              </a:ext>
            </a:extLst>
          </xdr:cNvPr>
          <xdr:cNvSpPr txBox="1"/>
        </xdr:nvSpPr>
        <xdr:spPr>
          <a:xfrm>
            <a:off x="1054100" y="11734800"/>
            <a:ext cx="6667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貸主</a:t>
            </a:r>
          </a:p>
        </xdr:txBody>
      </xdr:sp>
    </xdr:grpSp>
    <xdr:clientData/>
  </xdr:twoCellAnchor>
  <xdr:twoCellAnchor>
    <xdr:from>
      <xdr:col>3</xdr:col>
      <xdr:colOff>292100</xdr:colOff>
      <xdr:row>54</xdr:row>
      <xdr:rowOff>85724</xdr:rowOff>
    </xdr:from>
    <xdr:to>
      <xdr:col>3</xdr:col>
      <xdr:colOff>1073150</xdr:colOff>
      <xdr:row>60</xdr:row>
      <xdr:rowOff>9525</xdr:rowOff>
    </xdr:to>
    <xdr:grpSp>
      <xdr:nvGrpSpPr>
        <xdr:cNvPr id="11" name="グループ化 10">
          <a:extLst>
            <a:ext uri="{FF2B5EF4-FFF2-40B4-BE49-F238E27FC236}">
              <a16:creationId xmlns:a16="http://schemas.microsoft.com/office/drawing/2014/main" id="{127CD50E-763D-47AB-817B-F862B89AA031}"/>
            </a:ext>
          </a:extLst>
        </xdr:cNvPr>
        <xdr:cNvGrpSpPr/>
      </xdr:nvGrpSpPr>
      <xdr:grpSpPr>
        <a:xfrm>
          <a:off x="3616325" y="11182349"/>
          <a:ext cx="781050" cy="952501"/>
          <a:chOff x="2590800" y="11233149"/>
          <a:chExt cx="781050" cy="1289051"/>
        </a:xfrm>
      </xdr:grpSpPr>
      <xdr:grpSp>
        <xdr:nvGrpSpPr>
          <xdr:cNvPr id="12" name="グループ化 11">
            <a:extLst>
              <a:ext uri="{FF2B5EF4-FFF2-40B4-BE49-F238E27FC236}">
                <a16:creationId xmlns:a16="http://schemas.microsoft.com/office/drawing/2014/main" id="{4315FB9D-9959-35A3-70C0-5B4BCBD09B02}"/>
              </a:ext>
            </a:extLst>
          </xdr:cNvPr>
          <xdr:cNvGrpSpPr/>
        </xdr:nvGrpSpPr>
        <xdr:grpSpPr>
          <a:xfrm>
            <a:off x="2733675" y="11864975"/>
            <a:ext cx="361950" cy="660400"/>
            <a:chOff x="1971675" y="11931650"/>
            <a:chExt cx="361950" cy="660400"/>
          </a:xfrm>
        </xdr:grpSpPr>
        <xdr:sp macro="" textlink="">
          <xdr:nvSpPr>
            <xdr:cNvPr id="14" name="楕円 13">
              <a:extLst>
                <a:ext uri="{FF2B5EF4-FFF2-40B4-BE49-F238E27FC236}">
                  <a16:creationId xmlns:a16="http://schemas.microsoft.com/office/drawing/2014/main" id="{966E1EE4-5FCE-927C-CFE8-304AE2C10DE7}"/>
                </a:ext>
              </a:extLst>
            </xdr:cNvPr>
            <xdr:cNvSpPr/>
          </xdr:nvSpPr>
          <xdr:spPr>
            <a:xfrm>
              <a:off x="1971675" y="11931650"/>
              <a:ext cx="361950" cy="361950"/>
            </a:xfrm>
            <a:prstGeom prst="ellips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F6149D1D-EA03-A271-6E71-A8B5FAE35CD3}"/>
                </a:ext>
              </a:extLst>
            </xdr:cNvPr>
            <xdr:cNvSpPr/>
          </xdr:nvSpPr>
          <xdr:spPr>
            <a:xfrm>
              <a:off x="2009775" y="11950700"/>
              <a:ext cx="285750" cy="641350"/>
            </a:xfrm>
            <a:prstGeom prst="triangl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3" name="テキスト ボックス 12">
            <a:extLst>
              <a:ext uri="{FF2B5EF4-FFF2-40B4-BE49-F238E27FC236}">
                <a16:creationId xmlns:a16="http://schemas.microsoft.com/office/drawing/2014/main" id="{985052AE-DE23-2B97-639F-0087A29162CF}"/>
              </a:ext>
            </a:extLst>
          </xdr:cNvPr>
          <xdr:cNvSpPr txBox="1"/>
        </xdr:nvSpPr>
        <xdr:spPr>
          <a:xfrm>
            <a:off x="2590800" y="11233149"/>
            <a:ext cx="781050"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事業所</a:t>
            </a:r>
            <a:endParaRPr kumimoji="1" lang="en-US" altLang="ja-JP" sz="1100"/>
          </a:p>
          <a:p>
            <a:pPr algn="ctr"/>
            <a:r>
              <a:rPr kumimoji="1" lang="ja-JP" altLang="en-US" sz="1100"/>
              <a:t>（法人）</a:t>
            </a:r>
          </a:p>
        </xdr:txBody>
      </xdr:sp>
    </xdr:grpSp>
    <xdr:clientData/>
  </xdr:twoCellAnchor>
  <xdr:twoCellAnchor>
    <xdr:from>
      <xdr:col>4</xdr:col>
      <xdr:colOff>1184227</xdr:colOff>
      <xdr:row>54</xdr:row>
      <xdr:rowOff>152401</xdr:rowOff>
    </xdr:from>
    <xdr:to>
      <xdr:col>6</xdr:col>
      <xdr:colOff>311151</xdr:colOff>
      <xdr:row>60</xdr:row>
      <xdr:rowOff>9516</xdr:rowOff>
    </xdr:to>
    <xdr:grpSp>
      <xdr:nvGrpSpPr>
        <xdr:cNvPr id="16" name="グループ化 15">
          <a:extLst>
            <a:ext uri="{FF2B5EF4-FFF2-40B4-BE49-F238E27FC236}">
              <a16:creationId xmlns:a16="http://schemas.microsoft.com/office/drawing/2014/main" id="{4B1156D6-434A-4D2F-A8DD-E6A9A36A2863}"/>
            </a:ext>
          </a:extLst>
        </xdr:cNvPr>
        <xdr:cNvGrpSpPr/>
      </xdr:nvGrpSpPr>
      <xdr:grpSpPr>
        <a:xfrm>
          <a:off x="5994352" y="11249026"/>
          <a:ext cx="1489124" cy="885815"/>
          <a:chOff x="2103035" y="12630801"/>
          <a:chExt cx="1299090" cy="1224899"/>
        </a:xfrm>
      </xdr:grpSpPr>
      <xdr:grpSp>
        <xdr:nvGrpSpPr>
          <xdr:cNvPr id="17" name="グループ化 16">
            <a:extLst>
              <a:ext uri="{FF2B5EF4-FFF2-40B4-BE49-F238E27FC236}">
                <a16:creationId xmlns:a16="http://schemas.microsoft.com/office/drawing/2014/main" id="{2299D054-310F-AD0B-AE22-9B76004C171E}"/>
              </a:ext>
            </a:extLst>
          </xdr:cNvPr>
          <xdr:cNvGrpSpPr/>
        </xdr:nvGrpSpPr>
        <xdr:grpSpPr>
          <a:xfrm>
            <a:off x="2492375" y="13198475"/>
            <a:ext cx="365125" cy="657225"/>
            <a:chOff x="1971675" y="11931650"/>
            <a:chExt cx="361950" cy="660400"/>
          </a:xfrm>
        </xdr:grpSpPr>
        <xdr:sp macro="" textlink="">
          <xdr:nvSpPr>
            <xdr:cNvPr id="19" name="楕円 18">
              <a:extLst>
                <a:ext uri="{FF2B5EF4-FFF2-40B4-BE49-F238E27FC236}">
                  <a16:creationId xmlns:a16="http://schemas.microsoft.com/office/drawing/2014/main" id="{4BC0FB80-5B89-4295-2949-2FF78A3AAC97}"/>
                </a:ext>
              </a:extLst>
            </xdr:cNvPr>
            <xdr:cNvSpPr/>
          </xdr:nvSpPr>
          <xdr:spPr>
            <a:xfrm>
              <a:off x="1971675" y="11931650"/>
              <a:ext cx="361950" cy="361950"/>
            </a:xfrm>
            <a:prstGeom prst="ellips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二等辺三角形 19">
              <a:extLst>
                <a:ext uri="{FF2B5EF4-FFF2-40B4-BE49-F238E27FC236}">
                  <a16:creationId xmlns:a16="http://schemas.microsoft.com/office/drawing/2014/main" id="{88884587-E51A-1B6B-F7BE-0FE077387394}"/>
                </a:ext>
              </a:extLst>
            </xdr:cNvPr>
            <xdr:cNvSpPr/>
          </xdr:nvSpPr>
          <xdr:spPr>
            <a:xfrm>
              <a:off x="2009775" y="11950700"/>
              <a:ext cx="285750" cy="641350"/>
            </a:xfrm>
            <a:prstGeom prst="triangle">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テキスト ボックス 17">
            <a:extLst>
              <a:ext uri="{FF2B5EF4-FFF2-40B4-BE49-F238E27FC236}">
                <a16:creationId xmlns:a16="http://schemas.microsoft.com/office/drawing/2014/main" id="{9542B35B-E957-A7DB-6DAB-BD13F13347B8}"/>
              </a:ext>
            </a:extLst>
          </xdr:cNvPr>
          <xdr:cNvSpPr txBox="1"/>
        </xdr:nvSpPr>
        <xdr:spPr>
          <a:xfrm>
            <a:off x="2103035" y="12630801"/>
            <a:ext cx="129909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外国人介護職員</a:t>
            </a:r>
          </a:p>
        </xdr:txBody>
      </xdr:sp>
    </xdr:grpSp>
    <xdr:clientData/>
  </xdr:twoCellAnchor>
  <xdr:twoCellAnchor>
    <xdr:from>
      <xdr:col>2</xdr:col>
      <xdr:colOff>152400</xdr:colOff>
      <xdr:row>58</xdr:row>
      <xdr:rowOff>209550</xdr:rowOff>
    </xdr:from>
    <xdr:to>
      <xdr:col>2</xdr:col>
      <xdr:colOff>1228725</xdr:colOff>
      <xdr:row>58</xdr:row>
      <xdr:rowOff>209550</xdr:rowOff>
    </xdr:to>
    <xdr:cxnSp macro="">
      <xdr:nvCxnSpPr>
        <xdr:cNvPr id="21" name="直線矢印コネクタ 20">
          <a:extLst>
            <a:ext uri="{FF2B5EF4-FFF2-40B4-BE49-F238E27FC236}">
              <a16:creationId xmlns:a16="http://schemas.microsoft.com/office/drawing/2014/main" id="{39E5BCC3-9580-4A09-B46C-3B43E5A01361}"/>
            </a:ext>
          </a:extLst>
        </xdr:cNvPr>
        <xdr:cNvCxnSpPr/>
      </xdr:nvCxnSpPr>
      <xdr:spPr>
        <a:xfrm>
          <a:off x="1914525" y="13735050"/>
          <a:ext cx="1073150" cy="0"/>
        </a:xfrm>
        <a:prstGeom prst="straightConnector1">
          <a:avLst/>
        </a:prstGeom>
        <a:ln w="28575">
          <a:solidFill>
            <a:schemeClr val="accent2"/>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168277</xdr:colOff>
      <xdr:row>57</xdr:row>
      <xdr:rowOff>9525</xdr:rowOff>
    </xdr:from>
    <xdr:to>
      <xdr:col>2</xdr:col>
      <xdr:colOff>1254126</xdr:colOff>
      <xdr:row>58</xdr:row>
      <xdr:rowOff>68351</xdr:rowOff>
    </xdr:to>
    <xdr:sp macro="" textlink="">
      <xdr:nvSpPr>
        <xdr:cNvPr id="22" name="テキスト ボックス 21">
          <a:extLst>
            <a:ext uri="{FF2B5EF4-FFF2-40B4-BE49-F238E27FC236}">
              <a16:creationId xmlns:a16="http://schemas.microsoft.com/office/drawing/2014/main" id="{BB108E3D-5C87-4D98-9AA5-450BCFBA70AE}"/>
            </a:ext>
          </a:extLst>
        </xdr:cNvPr>
        <xdr:cNvSpPr txBox="1"/>
      </xdr:nvSpPr>
      <xdr:spPr>
        <a:xfrm>
          <a:off x="1930402" y="13303250"/>
          <a:ext cx="1085849" cy="287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賃貸借契約</a:t>
          </a:r>
        </a:p>
      </xdr:txBody>
    </xdr:sp>
    <xdr:clientData/>
  </xdr:twoCellAnchor>
  <xdr:twoCellAnchor>
    <xdr:from>
      <xdr:col>3</xdr:col>
      <xdr:colOff>1216025</xdr:colOff>
      <xdr:row>56</xdr:row>
      <xdr:rowOff>28575</xdr:rowOff>
    </xdr:from>
    <xdr:to>
      <xdr:col>5</xdr:col>
      <xdr:colOff>15875</xdr:colOff>
      <xdr:row>58</xdr:row>
      <xdr:rowOff>180975</xdr:rowOff>
    </xdr:to>
    <xdr:sp macro="" textlink="">
      <xdr:nvSpPr>
        <xdr:cNvPr id="23" name="テキスト ボックス 22">
          <a:extLst>
            <a:ext uri="{FF2B5EF4-FFF2-40B4-BE49-F238E27FC236}">
              <a16:creationId xmlns:a16="http://schemas.microsoft.com/office/drawing/2014/main" id="{11C263F0-0C2D-48CD-AB73-74BBAFD364E6}"/>
            </a:ext>
          </a:extLst>
        </xdr:cNvPr>
        <xdr:cNvSpPr txBox="1"/>
      </xdr:nvSpPr>
      <xdr:spPr>
        <a:xfrm>
          <a:off x="4264025" y="13093700"/>
          <a:ext cx="1495425"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住宅に関する費用を徴収している</a:t>
          </a:r>
        </a:p>
      </xdr:txBody>
    </xdr:sp>
    <xdr:clientData/>
  </xdr:twoCellAnchor>
  <xdr:twoCellAnchor>
    <xdr:from>
      <xdr:col>4</xdr:col>
      <xdr:colOff>95250</xdr:colOff>
      <xdr:row>58</xdr:row>
      <xdr:rowOff>200025</xdr:rowOff>
    </xdr:from>
    <xdr:to>
      <xdr:col>4</xdr:col>
      <xdr:colOff>1025525</xdr:colOff>
      <xdr:row>58</xdr:row>
      <xdr:rowOff>200025</xdr:rowOff>
    </xdr:to>
    <xdr:cxnSp macro="">
      <xdr:nvCxnSpPr>
        <xdr:cNvPr id="24" name="直線矢印コネクタ 23">
          <a:extLst>
            <a:ext uri="{FF2B5EF4-FFF2-40B4-BE49-F238E27FC236}">
              <a16:creationId xmlns:a16="http://schemas.microsoft.com/office/drawing/2014/main" id="{7724038C-41DA-42C9-A22F-DE7202074684}"/>
            </a:ext>
          </a:extLst>
        </xdr:cNvPr>
        <xdr:cNvCxnSpPr/>
      </xdr:nvCxnSpPr>
      <xdr:spPr>
        <a:xfrm flipH="1">
          <a:off x="4505325" y="13722350"/>
          <a:ext cx="930275" cy="0"/>
        </a:xfrm>
        <a:prstGeom prst="straightConnector1">
          <a:avLst/>
        </a:prstGeom>
        <a:ln w="28575">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236054</xdr:colOff>
      <xdr:row>64</xdr:row>
      <xdr:rowOff>82836</xdr:rowOff>
    </xdr:from>
    <xdr:to>
      <xdr:col>6</xdr:col>
      <xdr:colOff>980522</xdr:colOff>
      <xdr:row>68</xdr:row>
      <xdr:rowOff>126179</xdr:rowOff>
    </xdr:to>
    <xdr:grpSp>
      <xdr:nvGrpSpPr>
        <xdr:cNvPr id="25" name="グループ化 24">
          <a:extLst>
            <a:ext uri="{FF2B5EF4-FFF2-40B4-BE49-F238E27FC236}">
              <a16:creationId xmlns:a16="http://schemas.microsoft.com/office/drawing/2014/main" id="{74D610CB-6683-467D-B2EF-E76E887E4361}"/>
            </a:ext>
          </a:extLst>
        </xdr:cNvPr>
        <xdr:cNvGrpSpPr/>
      </xdr:nvGrpSpPr>
      <xdr:grpSpPr>
        <a:xfrm>
          <a:off x="5046179" y="12893961"/>
          <a:ext cx="3106668" cy="729143"/>
          <a:chOff x="4159250" y="14210802"/>
          <a:chExt cx="2904364" cy="677534"/>
        </a:xfrm>
        <a:solidFill>
          <a:schemeClr val="accent2">
            <a:lumMod val="40000"/>
            <a:lumOff val="60000"/>
          </a:schemeClr>
        </a:solidFill>
      </xdr:grpSpPr>
      <xdr:sp macro="" textlink="">
        <xdr:nvSpPr>
          <xdr:cNvPr id="26" name="四角形: 角を丸くする 25">
            <a:extLst>
              <a:ext uri="{FF2B5EF4-FFF2-40B4-BE49-F238E27FC236}">
                <a16:creationId xmlns:a16="http://schemas.microsoft.com/office/drawing/2014/main" id="{6E6250E1-2EEF-7D1D-7BCD-8BF815B7579F}"/>
              </a:ext>
            </a:extLst>
          </xdr:cNvPr>
          <xdr:cNvSpPr/>
        </xdr:nvSpPr>
        <xdr:spPr>
          <a:xfrm>
            <a:off x="4159250" y="14325600"/>
            <a:ext cx="2904364" cy="562736"/>
          </a:xfrm>
          <a:prstGeom prst="roundRect">
            <a:avLst>
              <a:gd name="adj" fmla="val 7483"/>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外国人介護職員から費用の徴収がない場合も、［徴収費用の説明書］を提出</a:t>
            </a:r>
          </a:p>
        </xdr:txBody>
      </xdr:sp>
      <xdr:sp macro="" textlink="">
        <xdr:nvSpPr>
          <xdr:cNvPr id="27" name="二等辺三角形 26">
            <a:extLst>
              <a:ext uri="{FF2B5EF4-FFF2-40B4-BE49-F238E27FC236}">
                <a16:creationId xmlns:a16="http://schemas.microsoft.com/office/drawing/2014/main" id="{1398EADC-A5AF-3746-3AFB-5632672FB5FC}"/>
              </a:ext>
            </a:extLst>
          </xdr:cNvPr>
          <xdr:cNvSpPr/>
        </xdr:nvSpPr>
        <xdr:spPr>
          <a:xfrm>
            <a:off x="4791076" y="14210802"/>
            <a:ext cx="119222" cy="178299"/>
          </a:xfrm>
          <a:prstGeom prst="triangle">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285750</xdr:colOff>
      <xdr:row>50</xdr:row>
      <xdr:rowOff>76200</xdr:rowOff>
    </xdr:from>
    <xdr:to>
      <xdr:col>6</xdr:col>
      <xdr:colOff>1047750</xdr:colOff>
      <xdr:row>68</xdr:row>
      <xdr:rowOff>158750</xdr:rowOff>
    </xdr:to>
    <xdr:sp macro="" textlink="">
      <xdr:nvSpPr>
        <xdr:cNvPr id="28" name="四角形: 角を丸くする 27">
          <a:extLst>
            <a:ext uri="{FF2B5EF4-FFF2-40B4-BE49-F238E27FC236}">
              <a16:creationId xmlns:a16="http://schemas.microsoft.com/office/drawing/2014/main" id="{6A4E5D78-25BA-4651-A2B2-EEE114B0071C}"/>
            </a:ext>
          </a:extLst>
        </xdr:cNvPr>
        <xdr:cNvSpPr/>
      </xdr:nvSpPr>
      <xdr:spPr>
        <a:xfrm>
          <a:off x="285750" y="11772900"/>
          <a:ext cx="7334250" cy="4200525"/>
        </a:xfrm>
        <a:prstGeom prst="roundRect">
          <a:avLst>
            <a:gd name="adj" fmla="val 3562"/>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47</xdr:row>
      <xdr:rowOff>28575</xdr:rowOff>
    </xdr:from>
    <xdr:to>
      <xdr:col>4</xdr:col>
      <xdr:colOff>466726</xdr:colOff>
      <xdr:row>47</xdr:row>
      <xdr:rowOff>104774</xdr:rowOff>
    </xdr:to>
    <xdr:sp macro="" textlink="">
      <xdr:nvSpPr>
        <xdr:cNvPr id="5" name="正方形/長方形 4">
          <a:extLst>
            <a:ext uri="{FF2B5EF4-FFF2-40B4-BE49-F238E27FC236}">
              <a16:creationId xmlns:a16="http://schemas.microsoft.com/office/drawing/2014/main" id="{E720B0F3-8A43-15CD-917D-43E844EA282E}"/>
            </a:ext>
          </a:extLst>
        </xdr:cNvPr>
        <xdr:cNvSpPr/>
      </xdr:nvSpPr>
      <xdr:spPr>
        <a:xfrm>
          <a:off x="1914525" y="9925050"/>
          <a:ext cx="3362326" cy="7619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876300</xdr:colOff>
      <xdr:row>43</xdr:row>
      <xdr:rowOff>85725</xdr:rowOff>
    </xdr:from>
    <xdr:to>
      <xdr:col>2</xdr:col>
      <xdr:colOff>771525</xdr:colOff>
      <xdr:row>45</xdr:row>
      <xdr:rowOff>104775</xdr:rowOff>
    </xdr:to>
    <xdr:sp macro="" textlink="">
      <xdr:nvSpPr>
        <xdr:cNvPr id="29" name="テキスト ボックス 28">
          <a:extLst>
            <a:ext uri="{FF2B5EF4-FFF2-40B4-BE49-F238E27FC236}">
              <a16:creationId xmlns:a16="http://schemas.microsoft.com/office/drawing/2014/main" id="{CA8CA860-B0F1-EC6E-6D87-F003F51DC0FF}"/>
            </a:ext>
          </a:extLst>
        </xdr:cNvPr>
        <xdr:cNvSpPr txBox="1"/>
      </xdr:nvSpPr>
      <xdr:spPr>
        <a:xfrm>
          <a:off x="1371600" y="9410700"/>
          <a:ext cx="1314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12/1</a:t>
          </a:r>
          <a:endParaRPr kumimoji="1" lang="ja-JP" altLang="en-US" sz="1100"/>
        </a:p>
      </xdr:txBody>
    </xdr:sp>
    <xdr:clientData/>
  </xdr:twoCellAnchor>
  <xdr:twoCellAnchor>
    <xdr:from>
      <xdr:col>2</xdr:col>
      <xdr:colOff>581025</xdr:colOff>
      <xdr:row>44</xdr:row>
      <xdr:rowOff>104775</xdr:rowOff>
    </xdr:from>
    <xdr:to>
      <xdr:col>2</xdr:col>
      <xdr:colOff>581025</xdr:colOff>
      <xdr:row>48</xdr:row>
      <xdr:rowOff>123825</xdr:rowOff>
    </xdr:to>
    <xdr:cxnSp macro="">
      <xdr:nvCxnSpPr>
        <xdr:cNvPr id="31" name="直線コネクタ 30">
          <a:extLst>
            <a:ext uri="{FF2B5EF4-FFF2-40B4-BE49-F238E27FC236}">
              <a16:creationId xmlns:a16="http://schemas.microsoft.com/office/drawing/2014/main" id="{C85AA242-4180-0C62-D2C7-A9DF233DBB46}"/>
            </a:ext>
          </a:extLst>
        </xdr:cNvPr>
        <xdr:cNvCxnSpPr/>
      </xdr:nvCxnSpPr>
      <xdr:spPr bwMode="auto">
        <a:xfrm>
          <a:off x="2495550" y="9563100"/>
          <a:ext cx="0" cy="628650"/>
        </a:xfrm>
        <a:prstGeom prst="line">
          <a:avLst/>
        </a:prstGeom>
        <a:solidFill>
          <a:srgbClr val="FFFFFF"/>
        </a:solidFill>
        <a:ln w="9525" cap="flat" cmpd="sng" algn="ctr">
          <a:solidFill>
            <a:srgbClr val="000000"/>
          </a:solidFill>
          <a:prstDash val="dashDot"/>
          <a:round/>
          <a:headEnd type="none" w="med" len="med"/>
          <a:tailEnd type="none" w="med" len="med"/>
        </a:ln>
        <a:effectLst/>
      </xdr:spPr>
    </xdr:cxnSp>
    <xdr:clientData/>
  </xdr:twoCellAnchor>
  <xdr:twoCellAnchor>
    <xdr:from>
      <xdr:col>3</xdr:col>
      <xdr:colOff>1390650</xdr:colOff>
      <xdr:row>44</xdr:row>
      <xdr:rowOff>104775</xdr:rowOff>
    </xdr:from>
    <xdr:to>
      <xdr:col>3</xdr:col>
      <xdr:colOff>1390650</xdr:colOff>
      <xdr:row>48</xdr:row>
      <xdr:rowOff>123825</xdr:rowOff>
    </xdr:to>
    <xdr:cxnSp macro="">
      <xdr:nvCxnSpPr>
        <xdr:cNvPr id="32" name="直線コネクタ 31">
          <a:extLst>
            <a:ext uri="{FF2B5EF4-FFF2-40B4-BE49-F238E27FC236}">
              <a16:creationId xmlns:a16="http://schemas.microsoft.com/office/drawing/2014/main" id="{2356DD2D-0A21-AF7A-36C4-9CFA241661A2}"/>
            </a:ext>
          </a:extLst>
        </xdr:cNvPr>
        <xdr:cNvCxnSpPr/>
      </xdr:nvCxnSpPr>
      <xdr:spPr bwMode="auto">
        <a:xfrm>
          <a:off x="4714875" y="9563100"/>
          <a:ext cx="0" cy="628650"/>
        </a:xfrm>
        <a:prstGeom prst="line">
          <a:avLst/>
        </a:prstGeom>
        <a:solidFill>
          <a:srgbClr val="FFFFFF"/>
        </a:solidFill>
        <a:ln w="9525" cap="flat" cmpd="sng" algn="ctr">
          <a:solidFill>
            <a:srgbClr val="000000"/>
          </a:solidFill>
          <a:prstDash val="dashDot"/>
          <a:round/>
          <a:headEnd type="none" w="med" len="med"/>
          <a:tailEnd type="none" w="med" len="med"/>
        </a:ln>
        <a:effectLst/>
      </xdr:spPr>
    </xdr:cxnSp>
    <xdr:clientData/>
  </xdr:twoCellAnchor>
  <xdr:twoCellAnchor>
    <xdr:from>
      <xdr:col>2</xdr:col>
      <xdr:colOff>457200</xdr:colOff>
      <xdr:row>43</xdr:row>
      <xdr:rowOff>85725</xdr:rowOff>
    </xdr:from>
    <xdr:to>
      <xdr:col>3</xdr:col>
      <xdr:colOff>361950</xdr:colOff>
      <xdr:row>45</xdr:row>
      <xdr:rowOff>104775</xdr:rowOff>
    </xdr:to>
    <xdr:sp macro="" textlink="">
      <xdr:nvSpPr>
        <xdr:cNvPr id="33" name="テキスト ボックス 32">
          <a:extLst>
            <a:ext uri="{FF2B5EF4-FFF2-40B4-BE49-F238E27FC236}">
              <a16:creationId xmlns:a16="http://schemas.microsoft.com/office/drawing/2014/main" id="{23600C1C-E9AD-253A-9316-2A6B24C2B3AB}"/>
            </a:ext>
          </a:extLst>
        </xdr:cNvPr>
        <xdr:cNvSpPr txBox="1"/>
      </xdr:nvSpPr>
      <xdr:spPr>
        <a:xfrm>
          <a:off x="2371725" y="9410700"/>
          <a:ext cx="1314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4/1</a:t>
          </a:r>
          <a:endParaRPr kumimoji="1" lang="ja-JP" altLang="en-US" sz="1100"/>
        </a:p>
      </xdr:txBody>
    </xdr:sp>
    <xdr:clientData/>
  </xdr:twoCellAnchor>
  <xdr:twoCellAnchor>
    <xdr:from>
      <xdr:col>3</xdr:col>
      <xdr:colOff>1381125</xdr:colOff>
      <xdr:row>43</xdr:row>
      <xdr:rowOff>85725</xdr:rowOff>
    </xdr:from>
    <xdr:to>
      <xdr:col>4</xdr:col>
      <xdr:colOff>1209675</xdr:colOff>
      <xdr:row>45</xdr:row>
      <xdr:rowOff>104775</xdr:rowOff>
    </xdr:to>
    <xdr:sp macro="" textlink="">
      <xdr:nvSpPr>
        <xdr:cNvPr id="34" name="テキスト ボックス 33">
          <a:extLst>
            <a:ext uri="{FF2B5EF4-FFF2-40B4-BE49-F238E27FC236}">
              <a16:creationId xmlns:a16="http://schemas.microsoft.com/office/drawing/2014/main" id="{F6057B84-49D1-EFFD-0F77-643B0D7DE3C7}"/>
            </a:ext>
          </a:extLst>
        </xdr:cNvPr>
        <xdr:cNvSpPr txBox="1"/>
      </xdr:nvSpPr>
      <xdr:spPr>
        <a:xfrm>
          <a:off x="4705350" y="9410700"/>
          <a:ext cx="1314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4/1</a:t>
          </a:r>
          <a:endParaRPr kumimoji="1" lang="ja-JP" altLang="en-US" sz="1100"/>
        </a:p>
      </xdr:txBody>
    </xdr:sp>
    <xdr:clientData/>
  </xdr:twoCellAnchor>
  <xdr:twoCellAnchor>
    <xdr:from>
      <xdr:col>3</xdr:col>
      <xdr:colOff>762000</xdr:colOff>
      <xdr:row>43</xdr:row>
      <xdr:rowOff>85725</xdr:rowOff>
    </xdr:from>
    <xdr:to>
      <xdr:col>4</xdr:col>
      <xdr:colOff>590550</xdr:colOff>
      <xdr:row>45</xdr:row>
      <xdr:rowOff>104775</xdr:rowOff>
    </xdr:to>
    <xdr:sp macro="" textlink="">
      <xdr:nvSpPr>
        <xdr:cNvPr id="35" name="テキスト ボックス 34">
          <a:extLst>
            <a:ext uri="{FF2B5EF4-FFF2-40B4-BE49-F238E27FC236}">
              <a16:creationId xmlns:a16="http://schemas.microsoft.com/office/drawing/2014/main" id="{3FF5CB0B-44BC-02D7-1A3A-D70B8434CB6B}"/>
            </a:ext>
          </a:extLst>
        </xdr:cNvPr>
        <xdr:cNvSpPr txBox="1"/>
      </xdr:nvSpPr>
      <xdr:spPr>
        <a:xfrm>
          <a:off x="4086225" y="9410700"/>
          <a:ext cx="13144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11/30</a:t>
          </a:r>
          <a:endParaRPr kumimoji="1" lang="ja-JP" altLang="en-US" sz="1100"/>
        </a:p>
      </xdr:txBody>
    </xdr:sp>
    <xdr:clientData/>
  </xdr:twoCellAnchor>
  <xdr:twoCellAnchor>
    <xdr:from>
      <xdr:col>1</xdr:col>
      <xdr:colOff>1057275</xdr:colOff>
      <xdr:row>44</xdr:row>
      <xdr:rowOff>104775</xdr:rowOff>
    </xdr:from>
    <xdr:to>
      <xdr:col>1</xdr:col>
      <xdr:colOff>1057275</xdr:colOff>
      <xdr:row>48</xdr:row>
      <xdr:rowOff>123825</xdr:rowOff>
    </xdr:to>
    <xdr:cxnSp macro="">
      <xdr:nvCxnSpPr>
        <xdr:cNvPr id="36" name="直線コネクタ 35">
          <a:extLst>
            <a:ext uri="{FF2B5EF4-FFF2-40B4-BE49-F238E27FC236}">
              <a16:creationId xmlns:a16="http://schemas.microsoft.com/office/drawing/2014/main" id="{224CED07-30BF-93F6-3539-1E75E42AC03C}"/>
            </a:ext>
          </a:extLst>
        </xdr:cNvPr>
        <xdr:cNvCxnSpPr/>
      </xdr:nvCxnSpPr>
      <xdr:spPr bwMode="auto">
        <a:xfrm>
          <a:off x="1552575" y="9563100"/>
          <a:ext cx="0" cy="6286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838200</xdr:colOff>
      <xdr:row>44</xdr:row>
      <xdr:rowOff>104775</xdr:rowOff>
    </xdr:from>
    <xdr:to>
      <xdr:col>3</xdr:col>
      <xdr:colOff>838200</xdr:colOff>
      <xdr:row>48</xdr:row>
      <xdr:rowOff>123825</xdr:rowOff>
    </xdr:to>
    <xdr:cxnSp macro="">
      <xdr:nvCxnSpPr>
        <xdr:cNvPr id="37" name="直線コネクタ 36">
          <a:extLst>
            <a:ext uri="{FF2B5EF4-FFF2-40B4-BE49-F238E27FC236}">
              <a16:creationId xmlns:a16="http://schemas.microsoft.com/office/drawing/2014/main" id="{D1BCA539-068A-6332-2295-DDBC279D945E}"/>
            </a:ext>
          </a:extLst>
        </xdr:cNvPr>
        <xdr:cNvCxnSpPr/>
      </xdr:nvCxnSpPr>
      <xdr:spPr bwMode="auto">
        <a:xfrm>
          <a:off x="4162425" y="9563100"/>
          <a:ext cx="0" cy="6286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742949</xdr:colOff>
      <xdr:row>48</xdr:row>
      <xdr:rowOff>152400</xdr:rowOff>
    </xdr:from>
    <xdr:to>
      <xdr:col>3</xdr:col>
      <xdr:colOff>1266824</xdr:colOff>
      <xdr:row>50</xdr:row>
      <xdr:rowOff>142875</xdr:rowOff>
    </xdr:to>
    <xdr:sp macro="" textlink="">
      <xdr:nvSpPr>
        <xdr:cNvPr id="38" name="テキスト ボックス 37">
          <a:extLst>
            <a:ext uri="{FF2B5EF4-FFF2-40B4-BE49-F238E27FC236}">
              <a16:creationId xmlns:a16="http://schemas.microsoft.com/office/drawing/2014/main" id="{E3D99E91-7B99-3F15-CD6F-21B1F47FD80A}"/>
            </a:ext>
          </a:extLst>
        </xdr:cNvPr>
        <xdr:cNvSpPr txBox="1"/>
      </xdr:nvSpPr>
      <xdr:spPr>
        <a:xfrm>
          <a:off x="2657474" y="10220325"/>
          <a:ext cx="19335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対象期間（</a:t>
          </a:r>
          <a:r>
            <a:rPr kumimoji="1" lang="en-US" altLang="ja-JP" sz="1100"/>
            <a:t>4/1</a:t>
          </a:r>
          <a:r>
            <a:rPr kumimoji="1" lang="ja-JP" altLang="en-US" sz="1100"/>
            <a:t>～</a:t>
          </a:r>
          <a:r>
            <a:rPr kumimoji="1" lang="en-US" altLang="ja-JP" sz="1100"/>
            <a:t>11/30</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447675</xdr:colOff>
      <xdr:row>92</xdr:row>
      <xdr:rowOff>85725</xdr:rowOff>
    </xdr:to>
    <xdr:pic>
      <xdr:nvPicPr>
        <xdr:cNvPr id="6" name="図 5">
          <a:extLst>
            <a:ext uri="{FF2B5EF4-FFF2-40B4-BE49-F238E27FC236}">
              <a16:creationId xmlns:a16="http://schemas.microsoft.com/office/drawing/2014/main" id="{C2D9D13C-EA2D-D517-AA4A-F8309B0E5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48875" cy="1585912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34</xdr:row>
      <xdr:rowOff>114300</xdr:rowOff>
    </xdr:to>
    <xdr:pic>
      <xdr:nvPicPr>
        <xdr:cNvPr id="2" name="図 1">
          <a:extLst>
            <a:ext uri="{FF2B5EF4-FFF2-40B4-BE49-F238E27FC236}">
              <a16:creationId xmlns:a16="http://schemas.microsoft.com/office/drawing/2014/main" id="{15390301-9372-4016-9BC9-6DA7BD363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77275" cy="594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590550</xdr:colOff>
      <xdr:row>0</xdr:row>
      <xdr:rowOff>76200</xdr:rowOff>
    </xdr:from>
    <xdr:to>
      <xdr:col>8</xdr:col>
      <xdr:colOff>628650</xdr:colOff>
      <xdr:row>1</xdr:row>
      <xdr:rowOff>190500</xdr:rowOff>
    </xdr:to>
    <xdr:sp macro="" textlink="">
      <xdr:nvSpPr>
        <xdr:cNvPr id="2" name="テキスト ボックス 1">
          <a:extLst>
            <a:ext uri="{FF2B5EF4-FFF2-40B4-BE49-F238E27FC236}">
              <a16:creationId xmlns:a16="http://schemas.microsoft.com/office/drawing/2014/main" id="{8E2B2B5D-8F80-6FD5-7A29-FC39737B0764}"/>
            </a:ext>
          </a:extLst>
        </xdr:cNvPr>
        <xdr:cNvSpPr txBox="1"/>
      </xdr:nvSpPr>
      <xdr:spPr>
        <a:xfrm>
          <a:off x="7829550" y="76200"/>
          <a:ext cx="895350"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447675</xdr:colOff>
      <xdr:row>0</xdr:row>
      <xdr:rowOff>66675</xdr:rowOff>
    </xdr:from>
    <xdr:to>
      <xdr:col>16</xdr:col>
      <xdr:colOff>400050</xdr:colOff>
      <xdr:row>1</xdr:row>
      <xdr:rowOff>149225</xdr:rowOff>
    </xdr:to>
    <xdr:sp macro="" textlink="">
      <xdr:nvSpPr>
        <xdr:cNvPr id="2" name="テキスト ボックス 1">
          <a:extLst>
            <a:ext uri="{FF2B5EF4-FFF2-40B4-BE49-F238E27FC236}">
              <a16:creationId xmlns:a16="http://schemas.microsoft.com/office/drawing/2014/main" id="{7276B238-4407-4545-A754-48D7915CF4A1}"/>
            </a:ext>
          </a:extLst>
        </xdr:cNvPr>
        <xdr:cNvSpPr txBox="1"/>
      </xdr:nvSpPr>
      <xdr:spPr>
        <a:xfrm>
          <a:off x="6892925" y="63500"/>
          <a:ext cx="898525"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495300</xdr:colOff>
      <xdr:row>1</xdr:row>
      <xdr:rowOff>28575</xdr:rowOff>
    </xdr:from>
    <xdr:to>
      <xdr:col>4</xdr:col>
      <xdr:colOff>1390650</xdr:colOff>
      <xdr:row>1</xdr:row>
      <xdr:rowOff>342900</xdr:rowOff>
    </xdr:to>
    <xdr:sp macro="" textlink="">
      <xdr:nvSpPr>
        <xdr:cNvPr id="2" name="テキスト ボックス 1">
          <a:extLst>
            <a:ext uri="{FF2B5EF4-FFF2-40B4-BE49-F238E27FC236}">
              <a16:creationId xmlns:a16="http://schemas.microsoft.com/office/drawing/2014/main" id="{09931459-7E7D-479D-8D2F-A7136A8729F8}"/>
            </a:ext>
          </a:extLst>
        </xdr:cNvPr>
        <xdr:cNvSpPr txBox="1"/>
      </xdr:nvSpPr>
      <xdr:spPr>
        <a:xfrm>
          <a:off x="5295900" y="244475"/>
          <a:ext cx="895350" cy="3175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persons/person.xml><?xml version="1.0" encoding="utf-8"?>
<personList xmlns="http://schemas.microsoft.com/office/spreadsheetml/2018/threadedcomments" xmlns:x="http://schemas.openxmlformats.org/spreadsheetml/2006/main">
  <person displayName="0007447" id="{EDA7740C-E4DD-4876-9453-8663DC15C79C}" userId="S::0007447@pref.okinawa.lg.jp::cce28343-4220-4e53-8353-34f0e127e744"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 dT="2024-08-16T04:59:00.81" personId="{EDA7740C-E4DD-4876-9453-8663DC15C79C}" id="{2EB33276-70B9-4ECD-A603-200E198F359E}">
    <text>対象外経費も含めた、総事業費を入力。対象経費のみの場合はD欄と同額となる。</text>
  </threadedComment>
  <threadedComment ref="C11" dT="2024-08-16T04:59:37.10" personId="{EDA7740C-E4DD-4876-9453-8663DC15C79C}" id="{DD4C6FC5-917B-4CF5-9D67-22D7BE5AB2AF}">
    <text>寄付等の収入（本事業による補助金は除く）がある場合は入力</text>
  </threadedComment>
  <threadedComment ref="E11" dT="2024-08-16T05:00:07.14" personId="{EDA7740C-E4DD-4876-9453-8663DC15C79C}" id="{2FCC4AC8-7FA4-4350-8C5C-F2A8CF6E0603}">
    <text>別紙2の「事業所負担額（補助対象経費）」の1～3合計額を記入。</text>
  </threadedComment>
</ThreadedComments>
</file>

<file path=xl/threadedComments/threadedComment2.xml><?xml version="1.0" encoding="utf-8"?>
<ThreadedComments xmlns="http://schemas.microsoft.com/office/spreadsheetml/2018/threadedcomments" xmlns:x="http://schemas.openxmlformats.org/spreadsheetml/2006/main">
  <threadedComment ref="L15" dT="2024-08-15T13:11:50.17" personId="{00000000-0000-0000-0000-000000000000}" id="{DAC4FB76-7DAF-414E-8947-EAC654515569}">
    <text>事業所が負担していない金額がある場合は記入。（本人から徴収しているなど）</text>
  </threadedComment>
  <threadedComment ref="L23" dT="2024-08-15T13:11:50.17" personId="{00000000-0000-0000-0000-000000000000}" id="{3A0DA7E4-EE67-4715-A209-BD075F20E34E}">
    <text>事業所が負担していない金額がある場合は記入。（本人から徴収しているなど）</text>
  </threadedComment>
  <threadedComment ref="L31" dT="2024-08-15T13:11:50.17" personId="{00000000-0000-0000-0000-000000000000}" id="{9120D1FB-CFE4-4FE7-B816-166FE79134CA}">
    <text>事業所が負担していない金額がある場合は記入。（本人から徴収しているなど）</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4-08-16T04:59:00.81" personId="{EDA7740C-E4DD-4876-9453-8663DC15C79C}" id="{6F8F25E4-6E72-43BD-A88E-5A9A5CCD10F5}">
    <text>対象外経費も含めた、総事業費を入力。対象経費のみの場合はD欄と同額となる。</text>
  </threadedComment>
  <threadedComment ref="C11" dT="2024-08-16T04:59:37.10" personId="{EDA7740C-E4DD-4876-9453-8663DC15C79C}" id="{A7DDE4B5-882D-4526-B749-410B2AAF076B}">
    <text>寄付等の収入（本事業による補助金は除く）がある場合は入力</text>
  </threadedComment>
  <threadedComment ref="E11" dT="2024-08-16T05:00:07.14" personId="{EDA7740C-E4DD-4876-9453-8663DC15C79C}" id="{754A5C05-E292-41E6-89D8-EBFF2869AAB5}">
    <text>別紙2の「事業所負担額（補助対象経費）」の1～3合計額を記入。</text>
  </threadedComment>
</ThreadedComments>
</file>

<file path=xl/threadedComments/threadedComment4.xml><?xml version="1.0" encoding="utf-8"?>
<ThreadedComments xmlns="http://schemas.microsoft.com/office/spreadsheetml/2018/threadedcomments" xmlns:x="http://schemas.openxmlformats.org/spreadsheetml/2006/main">
  <threadedComment ref="L15" dT="2024-08-15T13:11:50.17" personId="{00000000-0000-0000-0000-000000000000}" id="{C0CC265D-B042-48FC-B5C8-2692D3BAF045}">
    <text>事業所が負担していない金額がある場合は記入。（本人から徴収しているなど）</text>
  </threadedComment>
  <threadedComment ref="L23" dT="2024-08-15T13:11:50.17" personId="{00000000-0000-0000-0000-000000000000}" id="{8620E7C2-7F78-45D2-9F03-05FD4592A4FF}">
    <text>事業所が負担していない金額がある場合は記入。（本人から徴収しているなど）</text>
  </threadedComment>
  <threadedComment ref="L31" dT="2024-08-15T13:11:50.17" personId="{00000000-0000-0000-0000-000000000000}" id="{4FB371FF-6620-4C5C-9294-3AF2F93F1054}">
    <text>事業所が負担していない金額がある場合は記入。（本人から徴収しているなど）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5C7E-4222-4BC9-9219-EE8012A96D52}">
  <sheetPr>
    <tabColor theme="8" tint="0.39997558519241921"/>
    <pageSetUpPr fitToPage="1"/>
  </sheetPr>
  <dimension ref="A1:K18"/>
  <sheetViews>
    <sheetView workbookViewId="0">
      <selection activeCell="D11" sqref="D11"/>
    </sheetView>
  </sheetViews>
  <sheetFormatPr defaultColWidth="9" defaultRowHeight="13.5"/>
  <cols>
    <col min="1" max="1" width="29.5" style="2" customWidth="1"/>
    <col min="2" max="2" width="12.625" style="2" customWidth="1"/>
    <col min="3" max="5" width="12.25" style="2" customWidth="1"/>
    <col min="6" max="6" width="12.375" style="2" customWidth="1"/>
    <col min="7" max="10" width="12.25" style="2" customWidth="1"/>
    <col min="11" max="11" width="11.125" style="2" customWidth="1"/>
    <col min="12" max="16384" width="9" style="2"/>
  </cols>
  <sheetData>
    <row r="1" spans="1:11" ht="15.95" customHeight="1">
      <c r="A1" s="128" t="s">
        <v>135</v>
      </c>
      <c r="B1" s="129"/>
      <c r="C1" s="129"/>
      <c r="D1" s="129"/>
      <c r="E1" s="129"/>
      <c r="F1" s="129"/>
      <c r="G1" s="129"/>
      <c r="H1" s="129"/>
      <c r="I1" s="130" t="s">
        <v>27</v>
      </c>
    </row>
    <row r="2" spans="1:11" ht="21" customHeight="1">
      <c r="A2" s="144" t="s">
        <v>132</v>
      </c>
      <c r="B2" s="144"/>
      <c r="C2" s="144"/>
      <c r="D2" s="144"/>
      <c r="E2" s="144"/>
      <c r="F2" s="144"/>
      <c r="G2" s="144"/>
      <c r="H2" s="144"/>
      <c r="I2" s="144"/>
      <c r="J2" s="24"/>
      <c r="K2" s="3"/>
    </row>
    <row r="3" spans="1:11" ht="22.15" customHeight="1">
      <c r="A3" s="23"/>
      <c r="B3" s="23"/>
      <c r="C3" s="23"/>
      <c r="D3" s="23"/>
      <c r="E3" s="23"/>
      <c r="F3" s="141" t="s">
        <v>20</v>
      </c>
      <c r="G3" s="145" t="str">
        <f>IF(別紙２!J3="","",別紙２!J3)</f>
        <v/>
      </c>
      <c r="H3" s="145"/>
      <c r="I3" s="145"/>
      <c r="J3" s="24"/>
      <c r="K3" s="3"/>
    </row>
    <row r="4" spans="1:11" ht="22.15" customHeight="1">
      <c r="A4" s="23"/>
      <c r="B4" s="23"/>
      <c r="C4" s="23"/>
      <c r="D4" s="23"/>
      <c r="E4" s="23"/>
      <c r="F4" s="141" t="s">
        <v>146</v>
      </c>
      <c r="G4" s="145" t="str">
        <f>IF(別紙２!J4="","",別紙２!J4)</f>
        <v/>
      </c>
      <c r="H4" s="145"/>
      <c r="I4" s="145"/>
      <c r="J4" s="24"/>
      <c r="K4" s="3"/>
    </row>
    <row r="5" spans="1:11" ht="22.15" customHeight="1">
      <c r="F5" s="141" t="s">
        <v>19</v>
      </c>
      <c r="G5" s="145" t="str">
        <f>IF(別紙２!J7="","",別紙２!J7)</f>
        <v/>
      </c>
      <c r="H5" s="145"/>
      <c r="I5" s="145"/>
      <c r="J5" s="24"/>
      <c r="K5" s="4"/>
    </row>
    <row r="6" spans="1:11" ht="17.25" customHeight="1">
      <c r="J6" s="24"/>
      <c r="K6" s="4"/>
    </row>
    <row r="7" spans="1:11" ht="22.15" customHeight="1">
      <c r="I7" s="5" t="s">
        <v>0</v>
      </c>
      <c r="J7" s="4"/>
    </row>
    <row r="8" spans="1:11" s="11" customFormat="1" ht="20.25" customHeight="1">
      <c r="A8" s="6"/>
      <c r="B8" s="7"/>
      <c r="C8" s="7" t="s">
        <v>5</v>
      </c>
      <c r="D8" s="8" t="s">
        <v>2</v>
      </c>
      <c r="E8" s="7" t="s">
        <v>136</v>
      </c>
      <c r="F8" s="29"/>
      <c r="G8" s="7"/>
      <c r="H8" s="7"/>
      <c r="I8" s="27" t="s">
        <v>18</v>
      </c>
      <c r="J8" s="10"/>
    </row>
    <row r="9" spans="1:11" s="11" customFormat="1" ht="20.25" customHeight="1">
      <c r="A9" s="9" t="s">
        <v>16</v>
      </c>
      <c r="B9" s="9" t="s">
        <v>1</v>
      </c>
      <c r="C9" s="9" t="s">
        <v>6</v>
      </c>
      <c r="D9" s="13"/>
      <c r="E9" s="9" t="s">
        <v>137</v>
      </c>
      <c r="F9" s="126" t="s">
        <v>133</v>
      </c>
      <c r="G9" s="13" t="s">
        <v>3</v>
      </c>
      <c r="H9" s="9" t="s">
        <v>17</v>
      </c>
      <c r="I9" s="27" t="s">
        <v>4</v>
      </c>
      <c r="J9" s="14"/>
    </row>
    <row r="10" spans="1:11" s="11" customFormat="1" ht="20.25" customHeight="1">
      <c r="A10" s="12"/>
      <c r="B10" s="9"/>
      <c r="C10" s="9" t="s">
        <v>7</v>
      </c>
      <c r="D10" s="15" t="s">
        <v>23</v>
      </c>
      <c r="E10" s="9" t="s">
        <v>138</v>
      </c>
      <c r="F10" s="132"/>
      <c r="G10" s="9"/>
      <c r="H10" s="9"/>
      <c r="I10" s="9"/>
      <c r="J10" s="10"/>
    </row>
    <row r="11" spans="1:11" s="19" customFormat="1" ht="25.5" customHeight="1">
      <c r="A11" s="16"/>
      <c r="B11" s="17" t="s">
        <v>14</v>
      </c>
      <c r="C11" s="17" t="s">
        <v>8</v>
      </c>
      <c r="D11" s="17" t="s">
        <v>13</v>
      </c>
      <c r="E11" s="17" t="s">
        <v>12</v>
      </c>
      <c r="F11" s="127" t="s">
        <v>11</v>
      </c>
      <c r="G11" s="17" t="s">
        <v>10</v>
      </c>
      <c r="H11" s="17" t="s">
        <v>9</v>
      </c>
      <c r="I11" s="17" t="s">
        <v>15</v>
      </c>
      <c r="J11" s="18"/>
    </row>
    <row r="12" spans="1:11" s="11" customFormat="1" ht="39.950000000000003" customHeight="1">
      <c r="A12" s="20" t="s">
        <v>22</v>
      </c>
      <c r="B12" s="28">
        <f>別紙２!J37</f>
        <v>0</v>
      </c>
      <c r="C12" s="28">
        <f>別紙２!L37</f>
        <v>0</v>
      </c>
      <c r="D12" s="21">
        <f>B12-C12</f>
        <v>0</v>
      </c>
      <c r="E12" s="28">
        <f>別紙２!N37</f>
        <v>0</v>
      </c>
      <c r="F12" s="133">
        <v>300000</v>
      </c>
      <c r="G12" s="26">
        <f>MIN(D12:E12:F12)</f>
        <v>0</v>
      </c>
      <c r="H12" s="26">
        <f>G12*2/3</f>
        <v>0</v>
      </c>
      <c r="I12" s="26">
        <f>MIN(ROUNDDOWN(H12,-3),200000)</f>
        <v>0</v>
      </c>
      <c r="J12" s="22"/>
    </row>
    <row r="13" spans="1:11" ht="15.95" customHeight="1">
      <c r="A13" s="25" t="s">
        <v>21</v>
      </c>
    </row>
    <row r="14" spans="1:11" ht="15.95" customHeight="1">
      <c r="A14" s="2" t="s">
        <v>144</v>
      </c>
    </row>
    <row r="15" spans="1:11" ht="15.95" customHeight="1">
      <c r="A15" s="2" t="s">
        <v>139</v>
      </c>
    </row>
    <row r="16" spans="1:11" ht="15.95" customHeight="1">
      <c r="A16" s="2" t="s">
        <v>129</v>
      </c>
    </row>
    <row r="17" spans="1:1" ht="15.95" customHeight="1">
      <c r="A17" s="2" t="s">
        <v>130</v>
      </c>
    </row>
    <row r="18" spans="1:1" ht="15.95" customHeight="1">
      <c r="A18" s="2" t="s">
        <v>131</v>
      </c>
    </row>
  </sheetData>
  <sheetProtection algorithmName="SHA-512" hashValue="xTX8dDTCChqErt+xB65RILvqe31W+fX/c7iiu8DqFMYGhEsopTTBn/m9W/uJCx97+b80z17MdHXsm0EU6tlsdg==" saltValue="2FQ9hjCKAPr71ipljfSBvQ==" spinCount="100000" sheet="1" objects="1" scenarios="1"/>
  <mergeCells count="4">
    <mergeCell ref="A2:I2"/>
    <mergeCell ref="G3:I3"/>
    <mergeCell ref="G5:I5"/>
    <mergeCell ref="G4:I4"/>
  </mergeCells>
  <phoneticPr fontId="2"/>
  <conditionalFormatting sqref="B12:C12 E12:F12">
    <cfRule type="containsBlanks" dxfId="11" priority="1">
      <formula>LEN(TRIM(B12))=0</formula>
    </cfRule>
  </conditionalFormatting>
  <pageMargins left="0.78740157480314965" right="0.78740157480314965" top="0.98425196850393704" bottom="0.59055118110236227" header="0.51181102362204722" footer="0.51181102362204722"/>
  <pageSetup paperSize="9"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F2AD-4492-47D0-A150-EA05069230DE}">
  <dimension ref="A1:H27"/>
  <sheetViews>
    <sheetView workbookViewId="0"/>
  </sheetViews>
  <sheetFormatPr defaultColWidth="8.75" defaultRowHeight="13.5"/>
  <cols>
    <col min="1" max="1" width="14.125" style="103" customWidth="1"/>
    <col min="2" max="2" width="18.625" style="103" customWidth="1"/>
    <col min="3" max="3" width="18.5" style="103" customWidth="1"/>
    <col min="4" max="4" width="19.5" style="103" customWidth="1"/>
    <col min="5" max="5" width="19.125" style="103" customWidth="1"/>
    <col min="6" max="6" width="11.875" style="103" customWidth="1"/>
    <col min="7" max="7" width="19.125" style="103" customWidth="1"/>
    <col min="8" max="16384" width="8.75" style="103"/>
  </cols>
  <sheetData>
    <row r="1" spans="1:8">
      <c r="B1" s="102" t="s">
        <v>92</v>
      </c>
      <c r="G1" s="130" t="s">
        <v>27</v>
      </c>
    </row>
    <row r="2" spans="1:8" ht="14.25">
      <c r="B2" s="103" t="s">
        <v>93</v>
      </c>
      <c r="D2" s="105" t="s">
        <v>19</v>
      </c>
      <c r="E2" s="277" t="s">
        <v>113</v>
      </c>
      <c r="F2" s="277"/>
      <c r="G2" s="277"/>
    </row>
    <row r="4" spans="1:8" ht="30" customHeight="1">
      <c r="B4" s="278" t="s">
        <v>94</v>
      </c>
      <c r="C4" s="278" t="s">
        <v>95</v>
      </c>
      <c r="D4" s="278"/>
      <c r="E4" s="106" t="s">
        <v>96</v>
      </c>
      <c r="F4" s="279" t="s">
        <v>97</v>
      </c>
      <c r="G4" s="106" t="s">
        <v>98</v>
      </c>
    </row>
    <row r="5" spans="1:8" ht="19.5" customHeight="1">
      <c r="B5" s="278"/>
      <c r="C5" s="107" t="s">
        <v>99</v>
      </c>
      <c r="D5" s="108" t="s">
        <v>100</v>
      </c>
      <c r="E5" s="123" t="s">
        <v>101</v>
      </c>
      <c r="F5" s="279"/>
      <c r="G5" s="123" t="s">
        <v>103</v>
      </c>
    </row>
    <row r="6" spans="1:8" ht="27" customHeight="1">
      <c r="A6" s="124" t="s">
        <v>114</v>
      </c>
      <c r="B6" s="286">
        <v>60000</v>
      </c>
      <c r="C6" s="110" t="s">
        <v>115</v>
      </c>
      <c r="D6" s="111">
        <v>10000</v>
      </c>
      <c r="E6" s="273">
        <f>MIN(B6-SUM(D6:D10),H6*30000)</f>
        <v>30000</v>
      </c>
      <c r="F6" s="288">
        <v>10</v>
      </c>
      <c r="G6" s="273">
        <f>IFERROR(E6*F6,"")</f>
        <v>300000</v>
      </c>
      <c r="H6" s="131">
        <f>COUNTA(C6:C10)</f>
        <v>1</v>
      </c>
    </row>
    <row r="7" spans="1:8" ht="27" customHeight="1">
      <c r="A7" s="124" t="s">
        <v>116</v>
      </c>
      <c r="B7" s="287"/>
      <c r="C7" s="112"/>
      <c r="D7" s="113"/>
      <c r="E7" s="274"/>
      <c r="F7" s="289"/>
      <c r="G7" s="274"/>
    </row>
    <row r="8" spans="1:8" ht="27" customHeight="1">
      <c r="A8" s="124"/>
      <c r="B8" s="287"/>
      <c r="C8" s="112"/>
      <c r="D8" s="113"/>
      <c r="E8" s="274"/>
      <c r="F8" s="289"/>
      <c r="G8" s="274"/>
    </row>
    <row r="9" spans="1:8" ht="27" customHeight="1">
      <c r="A9" s="124"/>
      <c r="B9" s="287"/>
      <c r="C9" s="112"/>
      <c r="D9" s="113"/>
      <c r="E9" s="274"/>
      <c r="F9" s="289"/>
      <c r="G9" s="274"/>
    </row>
    <row r="10" spans="1:8" ht="27" customHeight="1">
      <c r="A10" s="124"/>
      <c r="B10" s="287"/>
      <c r="C10" s="114"/>
      <c r="D10" s="115"/>
      <c r="E10" s="274"/>
      <c r="F10" s="289"/>
      <c r="G10" s="274"/>
    </row>
    <row r="11" spans="1:8" ht="27" customHeight="1">
      <c r="A11" s="124" t="s">
        <v>117</v>
      </c>
      <c r="B11" s="286">
        <v>100000</v>
      </c>
      <c r="C11" s="110" t="s">
        <v>119</v>
      </c>
      <c r="D11" s="111">
        <v>10000</v>
      </c>
      <c r="E11" s="273">
        <f>MIN(B11-SUM(D11:D15),H11*30000)</f>
        <v>60000</v>
      </c>
      <c r="F11" s="288">
        <v>9</v>
      </c>
      <c r="G11" s="273">
        <f>IFERROR(E11*F11,"")</f>
        <v>540000</v>
      </c>
      <c r="H11" s="131">
        <f>COUNTA(C11:C15)</f>
        <v>2</v>
      </c>
    </row>
    <row r="12" spans="1:8" ht="27" customHeight="1">
      <c r="A12" s="124" t="s">
        <v>118</v>
      </c>
      <c r="B12" s="287"/>
      <c r="C12" s="112" t="s">
        <v>120</v>
      </c>
      <c r="D12" s="111">
        <v>10000</v>
      </c>
      <c r="E12" s="274"/>
      <c r="F12" s="289"/>
      <c r="G12" s="274"/>
    </row>
    <row r="13" spans="1:8" ht="27" customHeight="1">
      <c r="B13" s="287"/>
      <c r="C13" s="112"/>
      <c r="D13" s="111"/>
      <c r="E13" s="274"/>
      <c r="F13" s="289"/>
      <c r="G13" s="274"/>
    </row>
    <row r="14" spans="1:8" ht="27" customHeight="1">
      <c r="B14" s="287"/>
      <c r="C14" s="112"/>
      <c r="D14" s="113"/>
      <c r="E14" s="274"/>
      <c r="F14" s="289"/>
      <c r="G14" s="274"/>
    </row>
    <row r="15" spans="1:8" ht="27" customHeight="1">
      <c r="B15" s="287"/>
      <c r="C15" s="114"/>
      <c r="D15" s="115"/>
      <c r="E15" s="274"/>
      <c r="F15" s="289"/>
      <c r="G15" s="274"/>
    </row>
    <row r="16" spans="1:8" ht="27" customHeight="1">
      <c r="B16" s="286"/>
      <c r="C16" s="110"/>
      <c r="D16" s="111"/>
      <c r="E16" s="273">
        <f>MIN(B16-SUM(D16:D20),H16*30000)</f>
        <v>0</v>
      </c>
      <c r="F16" s="288"/>
      <c r="G16" s="273">
        <f>IFERROR(E16*F16,"")</f>
        <v>0</v>
      </c>
      <c r="H16" s="131">
        <f>COUNTA(C16:C20)</f>
        <v>0</v>
      </c>
    </row>
    <row r="17" spans="2:7" ht="27" customHeight="1">
      <c r="B17" s="287"/>
      <c r="C17" s="112"/>
      <c r="D17" s="113"/>
      <c r="E17" s="274"/>
      <c r="F17" s="289"/>
      <c r="G17" s="274"/>
    </row>
    <row r="18" spans="2:7" ht="27" customHeight="1">
      <c r="B18" s="287"/>
      <c r="C18" s="112"/>
      <c r="D18" s="113"/>
      <c r="E18" s="274"/>
      <c r="F18" s="289"/>
      <c r="G18" s="274"/>
    </row>
    <row r="19" spans="2:7" ht="27" customHeight="1">
      <c r="B19" s="287"/>
      <c r="C19" s="112"/>
      <c r="D19" s="113"/>
      <c r="E19" s="274"/>
      <c r="F19" s="289"/>
      <c r="G19" s="274"/>
    </row>
    <row r="20" spans="2:7" ht="27" customHeight="1">
      <c r="B20" s="287"/>
      <c r="C20" s="114"/>
      <c r="D20" s="115"/>
      <c r="E20" s="274"/>
      <c r="F20" s="289"/>
      <c r="G20" s="274"/>
    </row>
    <row r="21" spans="2:7" ht="14.25" thickBot="1"/>
    <row r="22" spans="2:7">
      <c r="E22" s="264" t="s">
        <v>102</v>
      </c>
      <c r="F22" s="265"/>
      <c r="G22" s="266">
        <f>MIN(SUM(G6:G20),250000)</f>
        <v>250000</v>
      </c>
    </row>
    <row r="23" spans="2:7" ht="14.25" thickBot="1">
      <c r="E23" s="284" t="s">
        <v>103</v>
      </c>
      <c r="F23" s="285"/>
      <c r="G23" s="267"/>
    </row>
    <row r="24" spans="2:7">
      <c r="E24" s="116"/>
      <c r="G24" s="117"/>
    </row>
    <row r="25" spans="2:7">
      <c r="B25" s="103" t="s">
        <v>104</v>
      </c>
    </row>
    <row r="26" spans="2:7">
      <c r="B26" s="103" t="s">
        <v>105</v>
      </c>
    </row>
    <row r="27" spans="2:7">
      <c r="B27" s="103" t="s">
        <v>106</v>
      </c>
    </row>
  </sheetData>
  <mergeCells count="19">
    <mergeCell ref="E2:G2"/>
    <mergeCell ref="B4:B5"/>
    <mergeCell ref="C4:D4"/>
    <mergeCell ref="F4:F5"/>
    <mergeCell ref="B6:B10"/>
    <mergeCell ref="E6:E10"/>
    <mergeCell ref="F6:F10"/>
    <mergeCell ref="G6:G10"/>
    <mergeCell ref="E22:F22"/>
    <mergeCell ref="G22:G23"/>
    <mergeCell ref="E23:F23"/>
    <mergeCell ref="B11:B15"/>
    <mergeCell ref="E11:E15"/>
    <mergeCell ref="F11:F15"/>
    <mergeCell ref="G11:G15"/>
    <mergeCell ref="B16:B20"/>
    <mergeCell ref="E16:E20"/>
    <mergeCell ref="F16:F20"/>
    <mergeCell ref="G16:G20"/>
  </mergeCells>
  <phoneticPr fontId="2"/>
  <conditionalFormatting sqref="B6:D20 F6:F20">
    <cfRule type="containsBlanks" dxfId="1" priority="2">
      <formula>LEN(TRIM(B6))=0</formula>
    </cfRule>
  </conditionalFormatting>
  <conditionalFormatting sqref="E2:G2">
    <cfRule type="containsBlanks" dxfId="0" priority="1">
      <formula>LEN(TRIM(E2))=0</formula>
    </cfRule>
  </conditionalFormatting>
  <pageMargins left="0.7" right="0.7" top="0.75" bottom="0.75" header="0.3" footer="0.3"/>
  <pageSetup paperSize="9" scale="73"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9919-E740-4264-AE23-E7C7901CC363}">
  <sheetPr>
    <tabColor theme="8" tint="0.39997558519241921"/>
  </sheetPr>
  <dimension ref="A1:U56"/>
  <sheetViews>
    <sheetView topLeftCell="A11" workbookViewId="0">
      <selection activeCell="S33" sqref="S33:S35"/>
    </sheetView>
  </sheetViews>
  <sheetFormatPr defaultColWidth="9" defaultRowHeight="13.5"/>
  <cols>
    <col min="1" max="1" width="3.125" style="34" customWidth="1"/>
    <col min="2" max="9" width="6.625" style="34" customWidth="1"/>
    <col min="10" max="11" width="8" style="34" customWidth="1"/>
    <col min="12" max="12" width="6.125" style="34" customWidth="1"/>
    <col min="13" max="13" width="7.375" style="34" customWidth="1"/>
    <col min="14" max="14" width="6.125" style="34" customWidth="1"/>
    <col min="15" max="15" width="7.375" style="34" customWidth="1"/>
    <col min="16" max="17" width="6.125" style="34" customWidth="1"/>
    <col min="18" max="18" width="1.5" style="34" customWidth="1"/>
    <col min="19" max="19" width="9" style="35"/>
    <col min="20" max="16384" width="9" style="34"/>
  </cols>
  <sheetData>
    <row r="1" spans="1:21" ht="18" customHeight="1">
      <c r="A1" s="30" t="s">
        <v>26</v>
      </c>
      <c r="B1" s="31"/>
      <c r="C1" s="31"/>
      <c r="D1" s="31"/>
      <c r="E1" s="31"/>
      <c r="F1" s="31"/>
      <c r="G1" s="31"/>
      <c r="H1" s="31"/>
      <c r="I1" s="31"/>
      <c r="J1" s="31"/>
      <c r="K1" s="31"/>
      <c r="L1" s="31"/>
      <c r="M1" s="32"/>
      <c r="N1" s="31"/>
      <c r="O1" s="32"/>
      <c r="P1" s="31"/>
      <c r="Q1" s="130" t="s">
        <v>27</v>
      </c>
    </row>
    <row r="2" spans="1:21" ht="22.5" customHeight="1">
      <c r="A2" s="229" t="s">
        <v>28</v>
      </c>
      <c r="B2" s="229"/>
      <c r="C2" s="229"/>
      <c r="D2" s="229"/>
      <c r="E2" s="229"/>
      <c r="F2" s="229"/>
      <c r="G2" s="229"/>
      <c r="H2" s="229"/>
      <c r="I2" s="229"/>
      <c r="J2" s="229"/>
      <c r="K2" s="229"/>
      <c r="L2" s="229"/>
      <c r="M2" s="229"/>
      <c r="N2" s="229"/>
      <c r="O2" s="229"/>
      <c r="P2" s="229"/>
      <c r="Q2" s="229"/>
      <c r="R2" s="36"/>
    </row>
    <row r="3" spans="1:21" s="40" customFormat="1" ht="20.100000000000001" customHeight="1">
      <c r="A3" s="37"/>
      <c r="B3" s="37"/>
      <c r="C3" s="37"/>
      <c r="D3" s="37"/>
      <c r="E3" s="37"/>
      <c r="F3" s="37"/>
      <c r="G3" s="37"/>
      <c r="H3" s="37"/>
      <c r="I3" s="38" t="s">
        <v>29</v>
      </c>
      <c r="J3" s="230"/>
      <c r="K3" s="230"/>
      <c r="L3" s="230"/>
      <c r="M3" s="230"/>
      <c r="N3" s="230"/>
      <c r="O3" s="230"/>
      <c r="P3" s="230"/>
      <c r="Q3" s="230"/>
      <c r="R3" s="39"/>
      <c r="S3" s="35"/>
    </row>
    <row r="4" spans="1:21" s="40" customFormat="1" ht="20.100000000000001" customHeight="1">
      <c r="A4" s="37"/>
      <c r="B4" s="37"/>
      <c r="C4" s="37"/>
      <c r="D4" s="37"/>
      <c r="E4" s="37"/>
      <c r="F4" s="37"/>
      <c r="G4" s="37"/>
      <c r="H4" s="37"/>
      <c r="I4" s="38" t="s">
        <v>143</v>
      </c>
      <c r="J4" s="230"/>
      <c r="K4" s="230"/>
      <c r="L4" s="230"/>
      <c r="M4" s="230"/>
      <c r="N4" s="230"/>
      <c r="O4" s="230"/>
      <c r="P4" s="230"/>
      <c r="Q4" s="230"/>
      <c r="R4" s="39"/>
      <c r="S4" s="35"/>
    </row>
    <row r="5" spans="1:21" s="40" customFormat="1" ht="20.100000000000001" customHeight="1">
      <c r="A5" s="37"/>
      <c r="B5" s="37"/>
      <c r="C5" s="37"/>
      <c r="D5" s="37"/>
      <c r="E5" s="37"/>
      <c r="F5" s="37"/>
      <c r="G5" s="37"/>
      <c r="H5" s="37"/>
      <c r="I5" s="38" t="s">
        <v>30</v>
      </c>
      <c r="J5" s="230"/>
      <c r="K5" s="230"/>
      <c r="L5" s="230"/>
      <c r="M5" s="230"/>
      <c r="N5" s="230"/>
      <c r="O5" s="230"/>
      <c r="P5" s="230"/>
      <c r="Q5" s="230"/>
      <c r="R5" s="39"/>
      <c r="S5" s="35"/>
    </row>
    <row r="6" spans="1:21" s="40" customFormat="1" ht="20.100000000000001" customHeight="1">
      <c r="A6" s="37"/>
      <c r="B6" s="37"/>
      <c r="C6" s="37"/>
      <c r="D6" s="37"/>
      <c r="E6" s="37"/>
      <c r="F6" s="37"/>
      <c r="G6" s="37"/>
      <c r="H6" s="37"/>
      <c r="I6" s="38" t="s">
        <v>31</v>
      </c>
      <c r="J6" s="230"/>
      <c r="K6" s="230"/>
      <c r="L6" s="230"/>
      <c r="M6" s="230"/>
      <c r="N6" s="230"/>
      <c r="O6" s="230"/>
      <c r="P6" s="230"/>
      <c r="Q6" s="230"/>
      <c r="R6" s="39"/>
      <c r="S6" s="35"/>
    </row>
    <row r="7" spans="1:21" s="40" customFormat="1" ht="20.100000000000001" customHeight="1">
      <c r="A7" s="37"/>
      <c r="B7" s="37"/>
      <c r="C7" s="37"/>
      <c r="D7" s="37"/>
      <c r="E7" s="37"/>
      <c r="F7" s="37"/>
      <c r="G7" s="37"/>
      <c r="H7" s="37"/>
      <c r="I7" s="38" t="s">
        <v>32</v>
      </c>
      <c r="J7" s="230"/>
      <c r="K7" s="230"/>
      <c r="L7" s="230"/>
      <c r="M7" s="230"/>
      <c r="N7" s="230"/>
      <c r="O7" s="230"/>
      <c r="P7" s="230"/>
      <c r="Q7" s="230"/>
      <c r="R7" s="39"/>
      <c r="S7" s="35"/>
    </row>
    <row r="8" spans="1:21" s="35" customFormat="1" ht="6" customHeight="1">
      <c r="A8" s="41"/>
      <c r="B8" s="41"/>
      <c r="C8" s="41"/>
      <c r="D8" s="41"/>
      <c r="E8" s="41"/>
      <c r="F8" s="41"/>
      <c r="G8" s="41"/>
      <c r="H8" s="41"/>
      <c r="I8" s="42"/>
      <c r="J8" s="43"/>
      <c r="K8" s="43"/>
      <c r="L8" s="43"/>
      <c r="M8" s="43"/>
      <c r="N8" s="43"/>
      <c r="O8" s="43"/>
      <c r="P8" s="43"/>
      <c r="Q8" s="43"/>
      <c r="R8" s="44"/>
    </row>
    <row r="9" spans="1:21" s="35" customFormat="1" ht="24" customHeight="1" thickBot="1">
      <c r="A9" s="30"/>
      <c r="B9" s="41"/>
      <c r="C9" s="41"/>
      <c r="D9" s="41"/>
      <c r="E9" s="41"/>
      <c r="F9" s="41"/>
      <c r="G9" s="41"/>
      <c r="H9" s="41"/>
      <c r="I9" s="42"/>
      <c r="J9" s="43"/>
      <c r="K9" s="43"/>
      <c r="L9" s="43"/>
      <c r="M9" s="43"/>
      <c r="N9" s="43"/>
      <c r="O9" s="43"/>
      <c r="P9" s="43"/>
      <c r="Q9" s="43"/>
      <c r="R9" s="44"/>
    </row>
    <row r="10" spans="1:21" s="45" customFormat="1" ht="65.25" customHeight="1">
      <c r="A10" s="231" t="s">
        <v>156</v>
      </c>
      <c r="B10" s="232"/>
      <c r="C10" s="232"/>
      <c r="D10" s="232"/>
      <c r="E10" s="232"/>
      <c r="F10" s="232"/>
      <c r="G10" s="232"/>
      <c r="H10" s="232"/>
      <c r="I10" s="232"/>
      <c r="J10" s="232"/>
      <c r="K10" s="232"/>
      <c r="L10" s="232"/>
      <c r="M10" s="232"/>
      <c r="N10" s="232"/>
      <c r="O10" s="232"/>
      <c r="P10" s="232"/>
      <c r="Q10" s="233"/>
      <c r="S10" s="46"/>
    </row>
    <row r="11" spans="1:21" s="45" customFormat="1" ht="22.5" customHeight="1" thickBot="1">
      <c r="A11" s="234" t="s">
        <v>33</v>
      </c>
      <c r="B11" s="235"/>
      <c r="C11" s="236"/>
      <c r="D11" s="237"/>
      <c r="E11" s="48" t="s">
        <v>34</v>
      </c>
      <c r="F11" s="236"/>
      <c r="G11" s="237"/>
      <c r="H11" s="49"/>
      <c r="I11" s="50"/>
      <c r="J11" s="235"/>
      <c r="K11" s="235"/>
      <c r="L11" s="50"/>
      <c r="M11" s="47"/>
      <c r="N11" s="50"/>
      <c r="O11" s="235"/>
      <c r="P11" s="235"/>
      <c r="Q11" s="51"/>
      <c r="S11" s="46"/>
      <c r="U11" s="52"/>
    </row>
    <row r="12" spans="1:21" s="54" customFormat="1" ht="14.25" customHeight="1" thickBot="1">
      <c r="A12" s="53"/>
      <c r="B12" s="53"/>
      <c r="D12" s="55"/>
      <c r="E12" s="56"/>
      <c r="F12" s="57"/>
      <c r="G12" s="56"/>
      <c r="H12" s="58"/>
      <c r="I12" s="56"/>
      <c r="J12" s="53"/>
      <c r="K12" s="53"/>
      <c r="L12" s="56"/>
      <c r="M12" s="53"/>
      <c r="N12" s="56"/>
      <c r="O12" s="53"/>
      <c r="P12" s="53"/>
      <c r="Q12" s="56"/>
      <c r="S12" s="59"/>
      <c r="U12" s="57"/>
    </row>
    <row r="13" spans="1:21" s="61" customFormat="1" ht="22.5" customHeight="1">
      <c r="A13" s="60">
        <v>1</v>
      </c>
      <c r="B13" s="238" t="s">
        <v>35</v>
      </c>
      <c r="C13" s="238"/>
      <c r="D13" s="238"/>
      <c r="E13" s="238"/>
      <c r="F13" s="238"/>
      <c r="G13" s="238"/>
      <c r="H13" s="238"/>
      <c r="I13" s="238"/>
      <c r="J13" s="238"/>
      <c r="K13" s="238"/>
      <c r="L13" s="238"/>
      <c r="M13" s="238"/>
      <c r="N13" s="238"/>
      <c r="O13" s="238"/>
      <c r="P13" s="238"/>
      <c r="Q13" s="239"/>
      <c r="S13" s="62"/>
    </row>
    <row r="14" spans="1:21" s="61" customFormat="1" ht="15" customHeight="1">
      <c r="A14" s="63"/>
      <c r="B14" s="192" t="s">
        <v>36</v>
      </c>
      <c r="C14" s="193"/>
      <c r="D14" s="193"/>
      <c r="E14" s="193"/>
      <c r="F14" s="193"/>
      <c r="G14" s="194"/>
      <c r="H14" s="198" t="s">
        <v>37</v>
      </c>
      <c r="I14" s="199"/>
      <c r="J14" s="202" t="s">
        <v>140</v>
      </c>
      <c r="K14" s="203"/>
      <c r="L14" s="64"/>
      <c r="M14" s="64"/>
      <c r="N14" s="64"/>
      <c r="O14" s="65"/>
      <c r="P14" s="192" t="s">
        <v>38</v>
      </c>
      <c r="Q14" s="205"/>
      <c r="S14" s="62"/>
    </row>
    <row r="15" spans="1:21" s="61" customFormat="1" ht="30" customHeight="1">
      <c r="A15" s="63"/>
      <c r="B15" s="195"/>
      <c r="C15" s="196"/>
      <c r="D15" s="196"/>
      <c r="E15" s="196"/>
      <c r="F15" s="196"/>
      <c r="G15" s="197"/>
      <c r="H15" s="200"/>
      <c r="I15" s="201"/>
      <c r="J15" s="200"/>
      <c r="K15" s="204"/>
      <c r="L15" s="206" t="s">
        <v>141</v>
      </c>
      <c r="M15" s="207"/>
      <c r="N15" s="206" t="s">
        <v>142</v>
      </c>
      <c r="O15" s="207"/>
      <c r="P15" s="200" t="s">
        <v>39</v>
      </c>
      <c r="Q15" s="208"/>
      <c r="S15" s="62"/>
    </row>
    <row r="16" spans="1:21" s="61" customFormat="1" ht="20.100000000000001" customHeight="1">
      <c r="A16" s="63"/>
      <c r="B16" s="223"/>
      <c r="C16" s="182"/>
      <c r="D16" s="182"/>
      <c r="E16" s="182"/>
      <c r="F16" s="182"/>
      <c r="G16" s="183"/>
      <c r="H16" s="224"/>
      <c r="I16" s="185"/>
      <c r="J16" s="186"/>
      <c r="K16" s="187"/>
      <c r="L16" s="188"/>
      <c r="M16" s="189"/>
      <c r="N16" s="188"/>
      <c r="O16" s="189"/>
      <c r="P16" s="225"/>
      <c r="Q16" s="226"/>
      <c r="S16" s="66" t="s">
        <v>158</v>
      </c>
    </row>
    <row r="17" spans="1:19" s="61" customFormat="1" ht="20.100000000000001" customHeight="1">
      <c r="A17" s="63"/>
      <c r="B17" s="172"/>
      <c r="C17" s="173"/>
      <c r="D17" s="173"/>
      <c r="E17" s="173"/>
      <c r="F17" s="173"/>
      <c r="G17" s="174"/>
      <c r="H17" s="175"/>
      <c r="I17" s="176"/>
      <c r="J17" s="177"/>
      <c r="K17" s="178"/>
      <c r="L17" s="177"/>
      <c r="M17" s="178"/>
      <c r="N17" s="177"/>
      <c r="O17" s="178"/>
      <c r="P17" s="179"/>
      <c r="Q17" s="180"/>
      <c r="S17" s="66" t="s">
        <v>40</v>
      </c>
    </row>
    <row r="18" spans="1:19" s="61" customFormat="1" ht="20.100000000000001" customHeight="1">
      <c r="A18" s="63"/>
      <c r="B18" s="172"/>
      <c r="C18" s="173"/>
      <c r="D18" s="173"/>
      <c r="E18" s="173"/>
      <c r="F18" s="173"/>
      <c r="G18" s="174"/>
      <c r="H18" s="175"/>
      <c r="I18" s="176"/>
      <c r="J18" s="186"/>
      <c r="K18" s="187"/>
      <c r="L18" s="186"/>
      <c r="M18" s="187"/>
      <c r="N18" s="186"/>
      <c r="O18" s="187"/>
      <c r="P18" s="225"/>
      <c r="Q18" s="226"/>
      <c r="S18" s="66" t="s">
        <v>159</v>
      </c>
    </row>
    <row r="19" spans="1:19" s="61" customFormat="1" ht="20.100000000000001" customHeight="1">
      <c r="A19" s="63"/>
      <c r="B19" s="172"/>
      <c r="C19" s="173"/>
      <c r="D19" s="173"/>
      <c r="E19" s="173"/>
      <c r="F19" s="173"/>
      <c r="G19" s="174"/>
      <c r="H19" s="218"/>
      <c r="I19" s="167"/>
      <c r="J19" s="219"/>
      <c r="K19" s="220"/>
      <c r="L19" s="219"/>
      <c r="M19" s="220"/>
      <c r="N19" s="219"/>
      <c r="O19" s="220"/>
      <c r="P19" s="170"/>
      <c r="Q19" s="171"/>
      <c r="S19" s="66"/>
    </row>
    <row r="20" spans="1:19" s="61" customFormat="1" ht="20.100000000000001" customHeight="1" thickBot="1">
      <c r="A20" s="63"/>
      <c r="B20" s="67"/>
      <c r="C20" s="68"/>
      <c r="D20" s="68"/>
      <c r="E20" s="68"/>
      <c r="F20" s="68"/>
      <c r="G20" s="69"/>
      <c r="H20" s="227" t="s">
        <v>41</v>
      </c>
      <c r="I20" s="228"/>
      <c r="J20" s="211">
        <f>SUM(J16:K19)</f>
        <v>0</v>
      </c>
      <c r="K20" s="212"/>
      <c r="L20" s="211">
        <f>SUM(L16:M19)</f>
        <v>0</v>
      </c>
      <c r="M20" s="212"/>
      <c r="N20" s="211">
        <f>SUM(N16:O19)</f>
        <v>0</v>
      </c>
      <c r="O20" s="212"/>
      <c r="P20" s="214"/>
      <c r="Q20" s="215"/>
      <c r="S20" s="66"/>
    </row>
    <row r="21" spans="1:19" s="61" customFormat="1" ht="22.5" customHeight="1" thickTop="1">
      <c r="A21" s="70">
        <v>2</v>
      </c>
      <c r="B21" s="216" t="s">
        <v>42</v>
      </c>
      <c r="C21" s="216"/>
      <c r="D21" s="216"/>
      <c r="E21" s="216"/>
      <c r="F21" s="216"/>
      <c r="G21" s="216"/>
      <c r="H21" s="216"/>
      <c r="I21" s="216"/>
      <c r="J21" s="216"/>
      <c r="K21" s="216"/>
      <c r="L21" s="216"/>
      <c r="M21" s="216"/>
      <c r="N21" s="216"/>
      <c r="O21" s="216"/>
      <c r="P21" s="216"/>
      <c r="Q21" s="217"/>
      <c r="S21" s="62"/>
    </row>
    <row r="22" spans="1:19" s="61" customFormat="1" ht="15" customHeight="1">
      <c r="A22" s="63"/>
      <c r="B22" s="192" t="s">
        <v>36</v>
      </c>
      <c r="C22" s="193"/>
      <c r="D22" s="193"/>
      <c r="E22" s="193"/>
      <c r="F22" s="193"/>
      <c r="G22" s="194"/>
      <c r="H22" s="198" t="s">
        <v>37</v>
      </c>
      <c r="I22" s="199"/>
      <c r="J22" s="202" t="s">
        <v>140</v>
      </c>
      <c r="K22" s="203"/>
      <c r="L22" s="64"/>
      <c r="M22" s="64"/>
      <c r="N22" s="64"/>
      <c r="O22" s="65"/>
      <c r="P22" s="192" t="s">
        <v>38</v>
      </c>
      <c r="Q22" s="205"/>
      <c r="S22" s="62"/>
    </row>
    <row r="23" spans="1:19" s="61" customFormat="1" ht="30" customHeight="1">
      <c r="A23" s="63"/>
      <c r="B23" s="195"/>
      <c r="C23" s="196"/>
      <c r="D23" s="196"/>
      <c r="E23" s="196"/>
      <c r="F23" s="196"/>
      <c r="G23" s="197"/>
      <c r="H23" s="200"/>
      <c r="I23" s="201"/>
      <c r="J23" s="200"/>
      <c r="K23" s="204"/>
      <c r="L23" s="206" t="s">
        <v>141</v>
      </c>
      <c r="M23" s="207"/>
      <c r="N23" s="206" t="s">
        <v>142</v>
      </c>
      <c r="O23" s="207"/>
      <c r="P23" s="200" t="s">
        <v>39</v>
      </c>
      <c r="Q23" s="208"/>
      <c r="S23" s="62"/>
    </row>
    <row r="24" spans="1:19" s="61" customFormat="1" ht="20.100000000000001" customHeight="1">
      <c r="A24" s="63"/>
      <c r="B24" s="223"/>
      <c r="C24" s="182"/>
      <c r="D24" s="182"/>
      <c r="E24" s="182"/>
      <c r="F24" s="182"/>
      <c r="G24" s="183"/>
      <c r="H24" s="224"/>
      <c r="I24" s="185"/>
      <c r="J24" s="186"/>
      <c r="K24" s="187"/>
      <c r="L24" s="188"/>
      <c r="M24" s="189"/>
      <c r="N24" s="188"/>
      <c r="O24" s="189"/>
      <c r="P24" s="225"/>
      <c r="Q24" s="226"/>
      <c r="S24" s="62"/>
    </row>
    <row r="25" spans="1:19" s="61" customFormat="1" ht="20.100000000000001" customHeight="1">
      <c r="A25" s="63"/>
      <c r="B25" s="172"/>
      <c r="C25" s="173"/>
      <c r="D25" s="173"/>
      <c r="E25" s="173"/>
      <c r="F25" s="173"/>
      <c r="G25" s="174"/>
      <c r="H25" s="175"/>
      <c r="I25" s="176"/>
      <c r="J25" s="177"/>
      <c r="K25" s="178"/>
      <c r="L25" s="177"/>
      <c r="M25" s="178"/>
      <c r="N25" s="177"/>
      <c r="O25" s="178"/>
      <c r="P25" s="179"/>
      <c r="Q25" s="180"/>
      <c r="S25" s="62"/>
    </row>
    <row r="26" spans="1:19" s="61" customFormat="1" ht="20.100000000000001" customHeight="1">
      <c r="A26" s="63"/>
      <c r="B26" s="172"/>
      <c r="C26" s="173"/>
      <c r="D26" s="173"/>
      <c r="E26" s="173"/>
      <c r="F26" s="173"/>
      <c r="G26" s="174"/>
      <c r="H26" s="175"/>
      <c r="I26" s="176"/>
      <c r="J26" s="186"/>
      <c r="K26" s="187"/>
      <c r="L26" s="186"/>
      <c r="M26" s="187"/>
      <c r="N26" s="186"/>
      <c r="O26" s="187"/>
      <c r="P26" s="179"/>
      <c r="Q26" s="180"/>
      <c r="S26" s="62"/>
    </row>
    <row r="27" spans="1:19" s="61" customFormat="1" ht="20.100000000000001" customHeight="1">
      <c r="A27" s="63"/>
      <c r="B27" s="172"/>
      <c r="C27" s="173"/>
      <c r="D27" s="173"/>
      <c r="E27" s="173"/>
      <c r="F27" s="173"/>
      <c r="G27" s="174"/>
      <c r="H27" s="218"/>
      <c r="I27" s="167"/>
      <c r="J27" s="219"/>
      <c r="K27" s="220"/>
      <c r="L27" s="219"/>
      <c r="M27" s="220"/>
      <c r="N27" s="219"/>
      <c r="O27" s="220"/>
      <c r="P27" s="221"/>
      <c r="Q27" s="222"/>
      <c r="S27" s="62"/>
    </row>
    <row r="28" spans="1:19" s="61" customFormat="1" ht="20.100000000000001" customHeight="1" thickBot="1">
      <c r="A28" s="63"/>
      <c r="B28" s="67"/>
      <c r="C28" s="68"/>
      <c r="D28" s="68"/>
      <c r="E28" s="68"/>
      <c r="F28" s="68"/>
      <c r="G28" s="69"/>
      <c r="H28" s="209" t="s">
        <v>41</v>
      </c>
      <c r="I28" s="210"/>
      <c r="J28" s="211">
        <f>SUM(J24:K27)</f>
        <v>0</v>
      </c>
      <c r="K28" s="212"/>
      <c r="L28" s="211">
        <f>SUM(L24:M27)</f>
        <v>0</v>
      </c>
      <c r="M28" s="213"/>
      <c r="N28" s="211">
        <f>SUM(N24:O27)</f>
        <v>0</v>
      </c>
      <c r="O28" s="213"/>
      <c r="P28" s="214"/>
      <c r="Q28" s="215"/>
      <c r="S28" s="62"/>
    </row>
    <row r="29" spans="1:19" s="61" customFormat="1" ht="22.5" customHeight="1" thickTop="1">
      <c r="A29" s="70">
        <v>3</v>
      </c>
      <c r="B29" s="216" t="s">
        <v>43</v>
      </c>
      <c r="C29" s="216"/>
      <c r="D29" s="216"/>
      <c r="E29" s="216"/>
      <c r="F29" s="216"/>
      <c r="G29" s="216"/>
      <c r="H29" s="216"/>
      <c r="I29" s="216"/>
      <c r="J29" s="216"/>
      <c r="K29" s="216"/>
      <c r="L29" s="216"/>
      <c r="M29" s="216"/>
      <c r="N29" s="216"/>
      <c r="O29" s="216"/>
      <c r="P29" s="216"/>
      <c r="Q29" s="217"/>
      <c r="S29" s="62"/>
    </row>
    <row r="30" spans="1:19" s="61" customFormat="1" ht="15" customHeight="1">
      <c r="A30" s="63"/>
      <c r="B30" s="192" t="s">
        <v>36</v>
      </c>
      <c r="C30" s="193"/>
      <c r="D30" s="193"/>
      <c r="E30" s="193"/>
      <c r="F30" s="193"/>
      <c r="G30" s="194"/>
      <c r="H30" s="198" t="s">
        <v>37</v>
      </c>
      <c r="I30" s="199"/>
      <c r="J30" s="202" t="s">
        <v>140</v>
      </c>
      <c r="K30" s="203"/>
      <c r="L30" s="64"/>
      <c r="M30" s="64"/>
      <c r="N30" s="64"/>
      <c r="O30" s="65"/>
      <c r="P30" s="192" t="s">
        <v>38</v>
      </c>
      <c r="Q30" s="205"/>
      <c r="S30" s="62"/>
    </row>
    <row r="31" spans="1:19" s="61" customFormat="1" ht="30" customHeight="1">
      <c r="A31" s="63"/>
      <c r="B31" s="195"/>
      <c r="C31" s="196"/>
      <c r="D31" s="196"/>
      <c r="E31" s="196"/>
      <c r="F31" s="196"/>
      <c r="G31" s="197"/>
      <c r="H31" s="200"/>
      <c r="I31" s="201"/>
      <c r="J31" s="200"/>
      <c r="K31" s="204"/>
      <c r="L31" s="206" t="s">
        <v>141</v>
      </c>
      <c r="M31" s="207"/>
      <c r="N31" s="206" t="s">
        <v>142</v>
      </c>
      <c r="O31" s="207"/>
      <c r="P31" s="200" t="s">
        <v>39</v>
      </c>
      <c r="Q31" s="208"/>
      <c r="S31" s="62"/>
    </row>
    <row r="32" spans="1:19" s="61" customFormat="1" ht="20.100000000000001" customHeight="1">
      <c r="A32" s="63"/>
      <c r="B32" s="181"/>
      <c r="C32" s="182"/>
      <c r="D32" s="182"/>
      <c r="E32" s="182"/>
      <c r="F32" s="182"/>
      <c r="G32" s="183"/>
      <c r="H32" s="184"/>
      <c r="I32" s="185"/>
      <c r="J32" s="186"/>
      <c r="K32" s="187"/>
      <c r="L32" s="188"/>
      <c r="M32" s="189"/>
      <c r="N32" s="188"/>
      <c r="O32" s="189"/>
      <c r="P32" s="190"/>
      <c r="Q32" s="191"/>
      <c r="S32" s="62"/>
    </row>
    <row r="33" spans="1:19" s="61" customFormat="1" ht="20.100000000000001" customHeight="1">
      <c r="A33" s="63"/>
      <c r="B33" s="172"/>
      <c r="C33" s="173"/>
      <c r="D33" s="173"/>
      <c r="E33" s="173"/>
      <c r="F33" s="173"/>
      <c r="G33" s="174"/>
      <c r="H33" s="175"/>
      <c r="I33" s="176"/>
      <c r="J33" s="177"/>
      <c r="K33" s="178"/>
      <c r="L33" s="177"/>
      <c r="M33" s="178"/>
      <c r="N33" s="177"/>
      <c r="O33" s="178"/>
      <c r="P33" s="179"/>
      <c r="Q33" s="180"/>
      <c r="S33" s="66" t="s">
        <v>161</v>
      </c>
    </row>
    <row r="34" spans="1:19" s="61" customFormat="1" ht="20.100000000000001" customHeight="1">
      <c r="A34" s="63"/>
      <c r="B34" s="172"/>
      <c r="C34" s="173"/>
      <c r="D34" s="173"/>
      <c r="E34" s="173"/>
      <c r="F34" s="173"/>
      <c r="G34" s="174"/>
      <c r="H34" s="175"/>
      <c r="I34" s="176"/>
      <c r="J34" s="177"/>
      <c r="K34" s="178"/>
      <c r="L34" s="177"/>
      <c r="M34" s="178"/>
      <c r="N34" s="177"/>
      <c r="O34" s="178"/>
      <c r="P34" s="179"/>
      <c r="Q34" s="180"/>
      <c r="S34" s="66" t="s">
        <v>162</v>
      </c>
    </row>
    <row r="35" spans="1:19" s="61" customFormat="1" ht="20.100000000000001" customHeight="1">
      <c r="A35" s="63"/>
      <c r="B35" s="163" t="s">
        <v>66</v>
      </c>
      <c r="C35" s="164"/>
      <c r="D35" s="164"/>
      <c r="E35" s="164"/>
      <c r="F35" s="164"/>
      <c r="G35" s="165"/>
      <c r="H35" s="166" t="s">
        <v>124</v>
      </c>
      <c r="I35" s="167"/>
      <c r="J35" s="168">
        <f>別紙４_家賃計算シート!B6*別紙４_家賃計算シート!F6+別紙４_家賃計算シート!B11*別紙４_家賃計算シート!F11+別紙４_家賃計算シート!B16*別紙４_家賃計算シート!F16</f>
        <v>0</v>
      </c>
      <c r="K35" s="169"/>
      <c r="L35" s="168">
        <f>SUM(別紙４_家賃計算シート!D6:D10)*別紙４_家賃計算シート!F6+SUM(別紙４_家賃計算シート!D11:D15)*別紙４_家賃計算シート!F11+SUM(別紙４_家賃計算シート!D16:D20)*別紙４_家賃計算シート!F16</f>
        <v>0</v>
      </c>
      <c r="M35" s="169"/>
      <c r="N35" s="168">
        <f>別紙４_家賃計算シート!G22</f>
        <v>0</v>
      </c>
      <c r="O35" s="169"/>
      <c r="P35" s="170" t="s">
        <v>121</v>
      </c>
      <c r="Q35" s="171"/>
      <c r="S35" s="66" t="s">
        <v>160</v>
      </c>
    </row>
    <row r="36" spans="1:19" s="61" customFormat="1" ht="20.100000000000001" customHeight="1" thickBot="1">
      <c r="A36" s="71"/>
      <c r="B36" s="72"/>
      <c r="C36" s="73"/>
      <c r="D36" s="73"/>
      <c r="E36" s="73"/>
      <c r="F36" s="73"/>
      <c r="G36" s="74"/>
      <c r="H36" s="148" t="s">
        <v>41</v>
      </c>
      <c r="I36" s="149"/>
      <c r="J36" s="150">
        <f>SUM(J32:K35)</f>
        <v>0</v>
      </c>
      <c r="K36" s="151"/>
      <c r="L36" s="150">
        <f>SUM(L32:M35)</f>
        <v>0</v>
      </c>
      <c r="M36" s="152"/>
      <c r="N36" s="150">
        <f>SUM(N32:O35)</f>
        <v>0</v>
      </c>
      <c r="O36" s="152"/>
      <c r="P36" s="153"/>
      <c r="Q36" s="154"/>
      <c r="S36" s="62" t="s">
        <v>44</v>
      </c>
    </row>
    <row r="37" spans="1:19" s="61" customFormat="1" ht="42.95" customHeight="1" thickBot="1">
      <c r="A37" s="71"/>
      <c r="B37" s="155" t="s">
        <v>45</v>
      </c>
      <c r="C37" s="156"/>
      <c r="D37" s="156"/>
      <c r="E37" s="156"/>
      <c r="F37" s="156"/>
      <c r="G37" s="156"/>
      <c r="H37" s="157"/>
      <c r="I37" s="158"/>
      <c r="J37" s="159">
        <f>+J20+J28+J36</f>
        <v>0</v>
      </c>
      <c r="K37" s="160"/>
      <c r="L37" s="161">
        <f>+L20+L28+L36</f>
        <v>0</v>
      </c>
      <c r="M37" s="162"/>
      <c r="N37" s="161">
        <f>+N20+N28+N36</f>
        <v>0</v>
      </c>
      <c r="O37" s="162"/>
      <c r="P37" s="146"/>
      <c r="Q37" s="147"/>
      <c r="S37" s="62"/>
    </row>
    <row r="38" spans="1:19" s="61" customFormat="1" ht="6" customHeight="1">
      <c r="A38" s="75"/>
      <c r="B38" s="76"/>
      <c r="C38" s="77"/>
      <c r="D38" s="77"/>
      <c r="E38" s="77"/>
      <c r="F38" s="77"/>
      <c r="G38" s="77"/>
      <c r="H38" s="78"/>
      <c r="I38" s="78"/>
      <c r="J38" s="79"/>
      <c r="K38" s="79"/>
      <c r="L38" s="79"/>
      <c r="M38" s="79"/>
      <c r="N38" s="79"/>
      <c r="O38" s="79"/>
      <c r="P38" s="80"/>
      <c r="Q38" s="80"/>
      <c r="S38" s="62"/>
    </row>
    <row r="39" spans="1:19">
      <c r="A39" s="34" t="s">
        <v>46</v>
      </c>
      <c r="Q39" s="81"/>
    </row>
    <row r="42" spans="1:19" ht="12" customHeight="1"/>
    <row r="43" spans="1:19" ht="12" customHeight="1"/>
    <row r="44" spans="1:19" ht="12" customHeight="1"/>
    <row r="45" spans="1:19" ht="12" customHeight="1"/>
    <row r="46" spans="1:19" ht="12" customHeight="1"/>
    <row r="47" spans="1:19" ht="12" customHeight="1"/>
    <row r="48" spans="1:19" ht="12" customHeight="1"/>
    <row r="49" ht="12" customHeight="1"/>
    <row r="50" ht="12" customHeight="1"/>
    <row r="51" ht="12" customHeight="1"/>
    <row r="52" ht="12" customHeight="1"/>
    <row r="53" ht="12" customHeight="1"/>
    <row r="54" ht="12" customHeight="1"/>
    <row r="55" ht="12" customHeight="1"/>
    <row r="56" ht="12" customHeight="1"/>
  </sheetData>
  <sheetProtection formatCells="0" formatRows="0" insertRows="0" sort="0" autoFilter="0"/>
  <mergeCells count="129">
    <mergeCell ref="A2:Q2"/>
    <mergeCell ref="J3:Q3"/>
    <mergeCell ref="J5:Q5"/>
    <mergeCell ref="J6:Q6"/>
    <mergeCell ref="J7:Q7"/>
    <mergeCell ref="A10:Q10"/>
    <mergeCell ref="B14:G15"/>
    <mergeCell ref="H14:I15"/>
    <mergeCell ref="J14:K15"/>
    <mergeCell ref="P14:Q14"/>
    <mergeCell ref="L15:M15"/>
    <mergeCell ref="N15:O15"/>
    <mergeCell ref="P15:Q15"/>
    <mergeCell ref="A11:B11"/>
    <mergeCell ref="C11:D11"/>
    <mergeCell ref="F11:G11"/>
    <mergeCell ref="J11:K11"/>
    <mergeCell ref="O11:P11"/>
    <mergeCell ref="B13:Q13"/>
    <mergeCell ref="J4:Q4"/>
    <mergeCell ref="B17:G17"/>
    <mergeCell ref="H17:I17"/>
    <mergeCell ref="J17:K17"/>
    <mergeCell ref="L17:M17"/>
    <mergeCell ref="N17:O17"/>
    <mergeCell ref="P17:Q17"/>
    <mergeCell ref="B16:G16"/>
    <mergeCell ref="H16:I16"/>
    <mergeCell ref="J16:K16"/>
    <mergeCell ref="L16:M16"/>
    <mergeCell ref="N16:O16"/>
    <mergeCell ref="P16:Q16"/>
    <mergeCell ref="B19:G19"/>
    <mergeCell ref="H19:I19"/>
    <mergeCell ref="J19:K19"/>
    <mergeCell ref="L19:M19"/>
    <mergeCell ref="N19:O19"/>
    <mergeCell ref="P19:Q19"/>
    <mergeCell ref="B18:G18"/>
    <mergeCell ref="H18:I18"/>
    <mergeCell ref="J18:K18"/>
    <mergeCell ref="L18:M18"/>
    <mergeCell ref="N18:O18"/>
    <mergeCell ref="P18:Q18"/>
    <mergeCell ref="B22:G23"/>
    <mergeCell ref="H22:I23"/>
    <mergeCell ref="J22:K23"/>
    <mergeCell ref="P22:Q22"/>
    <mergeCell ref="L23:M23"/>
    <mergeCell ref="N23:O23"/>
    <mergeCell ref="P23:Q23"/>
    <mergeCell ref="H20:I20"/>
    <mergeCell ref="J20:K20"/>
    <mergeCell ref="L20:M20"/>
    <mergeCell ref="N20:O20"/>
    <mergeCell ref="P20:Q20"/>
    <mergeCell ref="B21:Q21"/>
    <mergeCell ref="B25:G25"/>
    <mergeCell ref="H25:I25"/>
    <mergeCell ref="J25:K25"/>
    <mergeCell ref="L25:M25"/>
    <mergeCell ref="N25:O25"/>
    <mergeCell ref="P25:Q25"/>
    <mergeCell ref="B24:G24"/>
    <mergeCell ref="H24:I24"/>
    <mergeCell ref="J24:K24"/>
    <mergeCell ref="L24:M24"/>
    <mergeCell ref="N24:O24"/>
    <mergeCell ref="P24:Q24"/>
    <mergeCell ref="B27:G27"/>
    <mergeCell ref="H27:I27"/>
    <mergeCell ref="J27:K27"/>
    <mergeCell ref="L27:M27"/>
    <mergeCell ref="N27:O27"/>
    <mergeCell ref="P27:Q27"/>
    <mergeCell ref="B26:G26"/>
    <mergeCell ref="H26:I26"/>
    <mergeCell ref="J26:K26"/>
    <mergeCell ref="L26:M26"/>
    <mergeCell ref="N26:O26"/>
    <mergeCell ref="P26:Q26"/>
    <mergeCell ref="B30:G31"/>
    <mergeCell ref="H30:I31"/>
    <mergeCell ref="J30:K31"/>
    <mergeCell ref="P30:Q30"/>
    <mergeCell ref="L31:M31"/>
    <mergeCell ref="N31:O31"/>
    <mergeCell ref="P31:Q31"/>
    <mergeCell ref="H28:I28"/>
    <mergeCell ref="J28:K28"/>
    <mergeCell ref="L28:M28"/>
    <mergeCell ref="N28:O28"/>
    <mergeCell ref="P28:Q28"/>
    <mergeCell ref="B29:Q29"/>
    <mergeCell ref="B33:G33"/>
    <mergeCell ref="H33:I33"/>
    <mergeCell ref="J33:K33"/>
    <mergeCell ref="L33:M33"/>
    <mergeCell ref="N33:O33"/>
    <mergeCell ref="P33:Q33"/>
    <mergeCell ref="B32:G32"/>
    <mergeCell ref="H32:I32"/>
    <mergeCell ref="J32:K32"/>
    <mergeCell ref="L32:M32"/>
    <mergeCell ref="N32:O32"/>
    <mergeCell ref="P32:Q32"/>
    <mergeCell ref="B35:G35"/>
    <mergeCell ref="H35:I35"/>
    <mergeCell ref="J35:K35"/>
    <mergeCell ref="L35:M35"/>
    <mergeCell ref="N35:O35"/>
    <mergeCell ref="P35:Q35"/>
    <mergeCell ref="B34:G34"/>
    <mergeCell ref="H34:I34"/>
    <mergeCell ref="J34:K34"/>
    <mergeCell ref="L34:M34"/>
    <mergeCell ref="N34:O34"/>
    <mergeCell ref="P34:Q34"/>
    <mergeCell ref="P37:Q37"/>
    <mergeCell ref="H36:I36"/>
    <mergeCell ref="J36:K36"/>
    <mergeCell ref="L36:M36"/>
    <mergeCell ref="N36:O36"/>
    <mergeCell ref="P36:Q36"/>
    <mergeCell ref="B37:G37"/>
    <mergeCell ref="H37:I37"/>
    <mergeCell ref="J37:K37"/>
    <mergeCell ref="L37:M37"/>
    <mergeCell ref="N37:O37"/>
  </mergeCells>
  <phoneticPr fontId="2"/>
  <conditionalFormatting sqref="B32:Q35">
    <cfRule type="containsBlanks" dxfId="10" priority="1">
      <formula>LEN(TRIM(B32))=0</formula>
    </cfRule>
  </conditionalFormatting>
  <conditionalFormatting sqref="J3:Q3 J4 J5:Q7 C11:D11 F11:G11 B16:Q19 B24:Q27">
    <cfRule type="containsBlanks" dxfId="9" priority="2">
      <formula>LEN(TRIM(B3))=0</formula>
    </cfRule>
  </conditionalFormatting>
  <printOptions horizontalCentered="1"/>
  <pageMargins left="0.39370078740157483" right="0.35433070866141736" top="0.51181102362204722" bottom="0.59055118110236227" header="0.51181102362204722" footer="0.51181102362204722"/>
  <pageSetup paperSize="9" scale="85" fitToHeight="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ACE3-4E05-443D-9895-EFA124450106}">
  <sheetPr>
    <tabColor theme="8" tint="0.39997558519241921"/>
    <pageSetUpPr fitToPage="1"/>
  </sheetPr>
  <dimension ref="A1:E22"/>
  <sheetViews>
    <sheetView workbookViewId="0">
      <selection activeCell="G3" sqref="G3"/>
    </sheetView>
  </sheetViews>
  <sheetFormatPr defaultColWidth="11.875" defaultRowHeight="27" customHeight="1"/>
  <cols>
    <col min="1" max="1" width="23.375" style="82" customWidth="1"/>
    <col min="2" max="4" width="15.125" style="82" customWidth="1"/>
    <col min="5" max="5" width="21" style="82" customWidth="1"/>
    <col min="6" max="16384" width="11.875" style="82"/>
  </cols>
  <sheetData>
    <row r="1" spans="1:5" ht="17.25" customHeight="1">
      <c r="A1" s="82" t="s">
        <v>67</v>
      </c>
      <c r="E1" s="83" t="s">
        <v>68</v>
      </c>
    </row>
    <row r="2" spans="1:5" s="84" customFormat="1" ht="30" customHeight="1">
      <c r="A2" s="242" t="s">
        <v>69</v>
      </c>
      <c r="B2" s="242"/>
      <c r="C2" s="242"/>
      <c r="D2" s="242"/>
      <c r="E2" s="242"/>
    </row>
    <row r="3" spans="1:5" s="84" customFormat="1" ht="30" customHeight="1">
      <c r="A3" s="242"/>
      <c r="B3" s="242"/>
      <c r="C3" s="242"/>
      <c r="D3" s="242"/>
      <c r="E3" s="242"/>
    </row>
    <row r="4" spans="1:5" s="85" customFormat="1" ht="41.45" customHeight="1">
      <c r="A4" s="85" t="s">
        <v>70</v>
      </c>
      <c r="E4" s="86" t="s">
        <v>71</v>
      </c>
    </row>
    <row r="5" spans="1:5" s="90" customFormat="1" ht="42.75" customHeight="1">
      <c r="A5" s="87" t="s">
        <v>72</v>
      </c>
      <c r="B5" s="243" t="s">
        <v>73</v>
      </c>
      <c r="C5" s="243"/>
      <c r="D5" s="243"/>
      <c r="E5" s="89" t="s">
        <v>74</v>
      </c>
    </row>
    <row r="6" spans="1:5" ht="32.25" customHeight="1">
      <c r="A6" s="91" t="s">
        <v>75</v>
      </c>
      <c r="B6" s="244">
        <f>別紙１!I12</f>
        <v>0</v>
      </c>
      <c r="C6" s="245"/>
      <c r="D6" s="246"/>
      <c r="E6" s="247"/>
    </row>
    <row r="7" spans="1:5" ht="32.25" customHeight="1">
      <c r="A7" s="92" t="s">
        <v>76</v>
      </c>
      <c r="B7" s="250">
        <f>B9-B6-B8</f>
        <v>0</v>
      </c>
      <c r="C7" s="251"/>
      <c r="D7" s="252"/>
      <c r="E7" s="248"/>
    </row>
    <row r="8" spans="1:5" ht="32.25" customHeight="1" thickBot="1">
      <c r="A8" s="93" t="s">
        <v>77</v>
      </c>
      <c r="B8" s="253">
        <f>別紙１!C12</f>
        <v>0</v>
      </c>
      <c r="C8" s="254"/>
      <c r="D8" s="255"/>
      <c r="E8" s="249"/>
    </row>
    <row r="9" spans="1:5" ht="37.5" customHeight="1" thickTop="1">
      <c r="A9" s="94" t="s">
        <v>78</v>
      </c>
      <c r="B9" s="256">
        <f>別紙１!B12</f>
        <v>0</v>
      </c>
      <c r="C9" s="257"/>
      <c r="D9" s="258"/>
      <c r="E9" s="95"/>
    </row>
    <row r="11" spans="1:5" s="85" customFormat="1" ht="41.45" customHeight="1">
      <c r="A11" s="85" t="s">
        <v>79</v>
      </c>
      <c r="E11" s="86" t="s">
        <v>71</v>
      </c>
    </row>
    <row r="12" spans="1:5" s="90" customFormat="1" ht="42.75" customHeight="1">
      <c r="A12" s="259" t="s">
        <v>72</v>
      </c>
      <c r="B12" s="243" t="s">
        <v>80</v>
      </c>
      <c r="C12" s="243"/>
      <c r="D12" s="243"/>
      <c r="E12" s="261" t="s">
        <v>74</v>
      </c>
    </row>
    <row r="13" spans="1:5" s="90" customFormat="1" ht="42.75" customHeight="1">
      <c r="A13" s="260"/>
      <c r="B13" s="88" t="s">
        <v>81</v>
      </c>
      <c r="C13" s="88" t="s">
        <v>122</v>
      </c>
      <c r="D13" s="88" t="s">
        <v>82</v>
      </c>
      <c r="E13" s="262"/>
    </row>
    <row r="14" spans="1:5" ht="75" customHeight="1">
      <c r="A14" s="96" t="s">
        <v>83</v>
      </c>
      <c r="B14" s="97">
        <f>B6</f>
        <v>0</v>
      </c>
      <c r="C14" s="97">
        <f>B7+B8</f>
        <v>0</v>
      </c>
      <c r="D14" s="97">
        <f>B14+C14</f>
        <v>0</v>
      </c>
      <c r="E14" s="98"/>
    </row>
    <row r="16" spans="1:5" s="99" customFormat="1" ht="30" customHeight="1">
      <c r="A16" s="263" t="s">
        <v>84</v>
      </c>
      <c r="B16" s="263"/>
      <c r="C16" s="263"/>
      <c r="D16" s="263"/>
      <c r="E16" s="90"/>
    </row>
    <row r="17" spans="1:5" s="99" customFormat="1" ht="30" customHeight="1">
      <c r="A17" s="100"/>
      <c r="B17" s="100"/>
      <c r="C17" s="100"/>
      <c r="D17" s="100"/>
      <c r="E17" s="90"/>
    </row>
    <row r="18" spans="1:5" s="99" customFormat="1" ht="30" customHeight="1">
      <c r="A18" s="140"/>
      <c r="C18" s="100"/>
      <c r="D18" s="100"/>
      <c r="E18" s="90"/>
    </row>
    <row r="19" spans="1:5" s="99" customFormat="1" ht="30" customHeight="1">
      <c r="A19" s="90"/>
      <c r="B19" s="90"/>
      <c r="C19" s="90"/>
      <c r="D19" s="90"/>
      <c r="E19" s="90"/>
    </row>
    <row r="20" spans="1:5" s="99" customFormat="1" ht="30" customHeight="1">
      <c r="A20" s="90"/>
      <c r="B20" s="90"/>
      <c r="C20" s="100" t="s">
        <v>86</v>
      </c>
      <c r="D20" s="240" t="str">
        <f>IF(別紙２!J3="","",別紙２!J3)</f>
        <v/>
      </c>
      <c r="E20" s="241"/>
    </row>
    <row r="21" spans="1:5" s="99" customFormat="1" ht="30" customHeight="1">
      <c r="A21" s="90"/>
      <c r="B21" s="90"/>
      <c r="C21" s="101" t="s">
        <v>87</v>
      </c>
      <c r="D21" s="240" t="str">
        <f>IF(別紙２!J4="","",別紙２!J4)</f>
        <v/>
      </c>
      <c r="E21" s="241"/>
    </row>
    <row r="22" spans="1:5" ht="27" customHeight="1">
      <c r="C22" s="100" t="s">
        <v>88</v>
      </c>
      <c r="D22" s="240" t="str">
        <f>IF(別紙２!J7="","",別紙２!J7)</f>
        <v/>
      </c>
      <c r="E22" s="241"/>
    </row>
  </sheetData>
  <sheetProtection formatCells="0"/>
  <mergeCells count="14">
    <mergeCell ref="D20:E20"/>
    <mergeCell ref="D21:E21"/>
    <mergeCell ref="D22:E22"/>
    <mergeCell ref="A2:E3"/>
    <mergeCell ref="B5:D5"/>
    <mergeCell ref="B6:D6"/>
    <mergeCell ref="E6:E8"/>
    <mergeCell ref="B7:D7"/>
    <mergeCell ref="B8:D8"/>
    <mergeCell ref="B9:D9"/>
    <mergeCell ref="A12:A13"/>
    <mergeCell ref="B12:D12"/>
    <mergeCell ref="E12:E13"/>
    <mergeCell ref="A16:D16"/>
  </mergeCells>
  <phoneticPr fontId="2"/>
  <conditionalFormatting sqref="A18">
    <cfRule type="expression" priority="1">
      <formula>IF(F18="","令和　年　月　日")</formula>
    </cfRule>
    <cfRule type="containsBlanks" dxfId="8" priority="3">
      <formula>LEN(TRIM(A18))=0</formula>
    </cfRule>
  </conditionalFormatting>
  <printOptions horizontalCentered="1"/>
  <pageMargins left="0.59055118110236227" right="0.59055118110236227" top="0.78740157480314965" bottom="0.19685039370078741" header="0.51181102362204722" footer="0.51181102362204722"/>
  <pageSetup paperSize="9"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DDDF-E93F-479F-ACB4-110A65F4ADC1}">
  <sheetPr>
    <tabColor theme="8" tint="0.39997558519241921"/>
    <pageSetUpPr fitToPage="1"/>
  </sheetPr>
  <dimension ref="B1:I65"/>
  <sheetViews>
    <sheetView workbookViewId="0">
      <selection activeCell="G46" sqref="G46"/>
    </sheetView>
  </sheetViews>
  <sheetFormatPr defaultColWidth="8.75" defaultRowHeight="13.5"/>
  <cols>
    <col min="1" max="1" width="6.5" style="103" customWidth="1"/>
    <col min="2" max="2" width="18.625" style="103" customWidth="1"/>
    <col min="3" max="3" width="18.5" style="103" customWidth="1"/>
    <col min="4" max="4" width="19.5" style="103" customWidth="1"/>
    <col min="5" max="5" width="19.125" style="103" customWidth="1"/>
    <col min="6" max="6" width="11.875" style="103" customWidth="1"/>
    <col min="7" max="7" width="19.125" style="103" customWidth="1"/>
    <col min="8" max="8" width="2.75" style="103" customWidth="1"/>
    <col min="9" max="16384" width="8.75" style="103"/>
  </cols>
  <sheetData>
    <row r="1" spans="2:9">
      <c r="B1" s="102" t="s">
        <v>92</v>
      </c>
      <c r="G1" s="130" t="s">
        <v>27</v>
      </c>
    </row>
    <row r="2" spans="2:9" ht="17.25">
      <c r="B2" s="104" t="s">
        <v>93</v>
      </c>
      <c r="D2" s="105" t="s">
        <v>19</v>
      </c>
      <c r="E2" s="277" t="str">
        <f>IF(別紙２!J7="","",別紙２!J7)</f>
        <v/>
      </c>
      <c r="F2" s="277"/>
      <c r="G2" s="277"/>
    </row>
    <row r="3" spans="2:9" ht="11.1" customHeight="1"/>
    <row r="4" spans="2:9" ht="25.5" customHeight="1">
      <c r="B4" s="278" t="s">
        <v>94</v>
      </c>
      <c r="C4" s="278" t="s">
        <v>95</v>
      </c>
      <c r="D4" s="278"/>
      <c r="E4" s="106" t="s">
        <v>96</v>
      </c>
      <c r="F4" s="279" t="s">
        <v>97</v>
      </c>
      <c r="G4" s="280" t="s">
        <v>98</v>
      </c>
    </row>
    <row r="5" spans="2:9" ht="18" customHeight="1">
      <c r="B5" s="278"/>
      <c r="C5" s="107" t="s">
        <v>99</v>
      </c>
      <c r="D5" s="108" t="s">
        <v>100</v>
      </c>
      <c r="E5" s="109" t="s">
        <v>101</v>
      </c>
      <c r="F5" s="278"/>
      <c r="G5" s="281"/>
    </row>
    <row r="6" spans="2:9" ht="22.5" customHeight="1">
      <c r="B6" s="271"/>
      <c r="C6" s="134"/>
      <c r="D6" s="135"/>
      <c r="E6" s="273">
        <f>MIN(B6-SUM(D6:D10),I6*30000)</f>
        <v>0</v>
      </c>
      <c r="F6" s="275"/>
      <c r="G6" s="273">
        <f>IFERROR(E6*F6,"")</f>
        <v>0</v>
      </c>
      <c r="I6" s="103">
        <f>COUNTA(C6:C10)</f>
        <v>0</v>
      </c>
    </row>
    <row r="7" spans="2:9" ht="22.5" customHeight="1">
      <c r="B7" s="272"/>
      <c r="C7" s="136"/>
      <c r="D7" s="137"/>
      <c r="E7" s="274"/>
      <c r="F7" s="276"/>
      <c r="G7" s="274"/>
    </row>
    <row r="8" spans="2:9" ht="22.5" customHeight="1">
      <c r="B8" s="272"/>
      <c r="C8" s="136"/>
      <c r="D8" s="137"/>
      <c r="E8" s="274"/>
      <c r="F8" s="276"/>
      <c r="G8" s="274"/>
    </row>
    <row r="9" spans="2:9" ht="22.5" customHeight="1">
      <c r="B9" s="272"/>
      <c r="C9" s="136"/>
      <c r="D9" s="137"/>
      <c r="E9" s="274"/>
      <c r="F9" s="276"/>
      <c r="G9" s="274"/>
    </row>
    <row r="10" spans="2:9" ht="22.5" customHeight="1">
      <c r="B10" s="272"/>
      <c r="C10" s="138"/>
      <c r="D10" s="139"/>
      <c r="E10" s="274"/>
      <c r="F10" s="276"/>
      <c r="G10" s="274"/>
    </row>
    <row r="11" spans="2:9" ht="22.5" customHeight="1">
      <c r="B11" s="271"/>
      <c r="C11" s="134"/>
      <c r="D11" s="135"/>
      <c r="E11" s="273">
        <f>MIN(B11-SUM(D11:D15),I11*30000)</f>
        <v>0</v>
      </c>
      <c r="F11" s="275"/>
      <c r="G11" s="273">
        <f>IFERROR(E11*F11,"")</f>
        <v>0</v>
      </c>
      <c r="I11" s="103">
        <f>COUNTA(C11:C15)</f>
        <v>0</v>
      </c>
    </row>
    <row r="12" spans="2:9" ht="22.5" customHeight="1">
      <c r="B12" s="272"/>
      <c r="C12" s="136"/>
      <c r="D12" s="137"/>
      <c r="E12" s="274"/>
      <c r="F12" s="276"/>
      <c r="G12" s="274"/>
    </row>
    <row r="13" spans="2:9" ht="22.5" customHeight="1">
      <c r="B13" s="272"/>
      <c r="C13" s="136"/>
      <c r="D13" s="137"/>
      <c r="E13" s="274"/>
      <c r="F13" s="276"/>
      <c r="G13" s="274"/>
    </row>
    <row r="14" spans="2:9" ht="22.5" customHeight="1">
      <c r="B14" s="272"/>
      <c r="C14" s="136"/>
      <c r="D14" s="137"/>
      <c r="E14" s="274"/>
      <c r="F14" s="276"/>
      <c r="G14" s="274"/>
    </row>
    <row r="15" spans="2:9" ht="22.5" customHeight="1">
      <c r="B15" s="272"/>
      <c r="C15" s="138"/>
      <c r="D15" s="139"/>
      <c r="E15" s="274"/>
      <c r="F15" s="276"/>
      <c r="G15" s="274"/>
    </row>
    <row r="16" spans="2:9" ht="22.5" customHeight="1">
      <c r="B16" s="271"/>
      <c r="C16" s="134"/>
      <c r="D16" s="135"/>
      <c r="E16" s="273">
        <f>MIN(B16-SUM(D16:D20),I16*30000)</f>
        <v>0</v>
      </c>
      <c r="F16" s="275"/>
      <c r="G16" s="273">
        <f>IFERROR(E16*F16,"")</f>
        <v>0</v>
      </c>
      <c r="I16" s="103">
        <f>COUNTA(C16:C20)</f>
        <v>0</v>
      </c>
    </row>
    <row r="17" spans="2:8" ht="22.5" customHeight="1">
      <c r="B17" s="272"/>
      <c r="C17" s="136"/>
      <c r="D17" s="137"/>
      <c r="E17" s="274"/>
      <c r="F17" s="276"/>
      <c r="G17" s="274"/>
    </row>
    <row r="18" spans="2:8" ht="22.5" customHeight="1">
      <c r="B18" s="272"/>
      <c r="C18" s="136"/>
      <c r="D18" s="137"/>
      <c r="E18" s="274"/>
      <c r="F18" s="276"/>
      <c r="G18" s="274"/>
    </row>
    <row r="19" spans="2:8" ht="22.5" customHeight="1">
      <c r="B19" s="272"/>
      <c r="C19" s="136"/>
      <c r="D19" s="137"/>
      <c r="E19" s="274"/>
      <c r="F19" s="276"/>
      <c r="G19" s="274"/>
    </row>
    <row r="20" spans="2:8" ht="22.5" customHeight="1">
      <c r="B20" s="272"/>
      <c r="C20" s="138"/>
      <c r="D20" s="139"/>
      <c r="E20" s="274"/>
      <c r="F20" s="276"/>
      <c r="G20" s="274"/>
    </row>
    <row r="21" spans="2:8" ht="14.25" thickBot="1"/>
    <row r="22" spans="2:8">
      <c r="E22" s="264" t="s">
        <v>102</v>
      </c>
      <c r="F22" s="265"/>
      <c r="G22" s="266">
        <f>MIN(SUM(G6:G20),250000)</f>
        <v>0</v>
      </c>
    </row>
    <row r="23" spans="2:8" ht="14.25" thickBot="1">
      <c r="E23" s="268" t="s">
        <v>103</v>
      </c>
      <c r="F23" s="269"/>
      <c r="G23" s="267"/>
      <c r="H23" s="125"/>
    </row>
    <row r="24" spans="2:8">
      <c r="E24" s="116"/>
      <c r="G24" s="117"/>
    </row>
    <row r="25" spans="2:8">
      <c r="B25" s="103" t="s">
        <v>104</v>
      </c>
    </row>
    <row r="26" spans="2:8">
      <c r="B26" s="103" t="s">
        <v>105</v>
      </c>
    </row>
    <row r="27" spans="2:8">
      <c r="B27" s="103" t="s">
        <v>106</v>
      </c>
    </row>
    <row r="29" spans="2:8">
      <c r="B29" s="118" t="s">
        <v>107</v>
      </c>
    </row>
    <row r="30" spans="2:8">
      <c r="B30" s="103" t="s">
        <v>149</v>
      </c>
    </row>
    <row r="31" spans="2:8">
      <c r="B31" s="119" t="s">
        <v>150</v>
      </c>
    </row>
    <row r="32" spans="2:8">
      <c r="B32" s="103" t="s">
        <v>151</v>
      </c>
    </row>
    <row r="33" spans="2:4">
      <c r="B33" s="103" t="s">
        <v>155</v>
      </c>
    </row>
    <row r="35" spans="2:4">
      <c r="B35" s="118" t="s">
        <v>108</v>
      </c>
    </row>
    <row r="36" spans="2:4">
      <c r="B36" s="103" t="s">
        <v>152</v>
      </c>
    </row>
    <row r="37" spans="2:4">
      <c r="B37" s="103" t="s">
        <v>126</v>
      </c>
    </row>
    <row r="38" spans="2:4">
      <c r="B38" s="119" t="s">
        <v>153</v>
      </c>
    </row>
    <row r="39" spans="2:4">
      <c r="B39" s="118" t="s">
        <v>154</v>
      </c>
    </row>
    <row r="41" spans="2:4">
      <c r="B41" s="103" t="s">
        <v>127</v>
      </c>
    </row>
    <row r="42" spans="2:4">
      <c r="B42" s="103" t="s">
        <v>157</v>
      </c>
    </row>
    <row r="43" spans="2:4">
      <c r="B43" s="103" t="s">
        <v>128</v>
      </c>
    </row>
    <row r="44" spans="2:4" ht="10.5" customHeight="1"/>
    <row r="45" spans="2:4">
      <c r="B45" s="142"/>
      <c r="C45" s="143"/>
      <c r="D45" s="142"/>
    </row>
    <row r="46" spans="2:4">
      <c r="B46" s="103" t="s">
        <v>109</v>
      </c>
    </row>
    <row r="47" spans="2:4" ht="8.1" customHeight="1"/>
    <row r="48" spans="2:4">
      <c r="B48" s="103" t="s">
        <v>110</v>
      </c>
    </row>
    <row r="50" spans="2:6">
      <c r="D50" s="120"/>
    </row>
    <row r="52" spans="2:6">
      <c r="B52" s="121" t="s">
        <v>111</v>
      </c>
    </row>
    <row r="62" spans="2:6">
      <c r="C62" s="122" t="s">
        <v>112</v>
      </c>
      <c r="E62" s="270" t="s">
        <v>125</v>
      </c>
      <c r="F62" s="270"/>
    </row>
    <row r="63" spans="2:6">
      <c r="C63" s="122"/>
      <c r="E63" s="270"/>
      <c r="F63" s="270"/>
    </row>
    <row r="64" spans="2:6">
      <c r="C64" s="122"/>
      <c r="E64" s="270"/>
      <c r="F64" s="270"/>
    </row>
    <row r="65" spans="5:6">
      <c r="E65" s="270"/>
      <c r="F65" s="270"/>
    </row>
  </sheetData>
  <sheetProtection insertRows="0"/>
  <mergeCells count="21">
    <mergeCell ref="B6:B10"/>
    <mergeCell ref="E6:E10"/>
    <mergeCell ref="F6:F10"/>
    <mergeCell ref="G6:G10"/>
    <mergeCell ref="E2:G2"/>
    <mergeCell ref="B4:B5"/>
    <mergeCell ref="C4:D4"/>
    <mergeCell ref="F4:F5"/>
    <mergeCell ref="G4:G5"/>
    <mergeCell ref="E22:F22"/>
    <mergeCell ref="G22:G23"/>
    <mergeCell ref="E23:F23"/>
    <mergeCell ref="E62:F65"/>
    <mergeCell ref="B11:B15"/>
    <mergeCell ref="E11:E15"/>
    <mergeCell ref="F11:F15"/>
    <mergeCell ref="G11:G15"/>
    <mergeCell ref="B16:B20"/>
    <mergeCell ref="E16:E20"/>
    <mergeCell ref="F16:F20"/>
    <mergeCell ref="G16:G20"/>
  </mergeCells>
  <phoneticPr fontId="2"/>
  <conditionalFormatting sqref="B6:D20 F6:F20">
    <cfRule type="containsBlanks" dxfId="7" priority="2">
      <formula>LEN(TRIM(B6))=0</formula>
    </cfRule>
  </conditionalFormatting>
  <pageMargins left="0.70866141732283472" right="0.70866141732283472" top="0.74803149606299213" bottom="0.28000000000000003" header="0.31496062992125984" footer="0.31496062992125984"/>
  <pageSetup paperSize="9" scale="78" fitToHeight="0" orientation="portrait" blackAndWhite="1" r:id="rId1"/>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2328-2833-4989-83FF-E7D794823383}">
  <dimension ref="A1"/>
  <sheetViews>
    <sheetView topLeftCell="A25" workbookViewId="0">
      <selection activeCell="P59" sqref="P59"/>
    </sheetView>
  </sheetViews>
  <sheetFormatPr defaultRowHeight="13.5"/>
  <sheetData/>
  <phoneticPr fontId="58"/>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73B8-DEA4-4697-982E-13B95A45D47B}">
  <dimension ref="A1"/>
  <sheetViews>
    <sheetView tabSelected="1" workbookViewId="0">
      <selection activeCell="S29" sqref="S29"/>
    </sheetView>
  </sheetViews>
  <sheetFormatPr defaultRowHeight="13.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CF78-2CBB-4DB1-9F0E-75B5E93522C8}">
  <sheetPr>
    <pageSetUpPr fitToPage="1"/>
  </sheetPr>
  <dimension ref="A1:K18"/>
  <sheetViews>
    <sheetView workbookViewId="0"/>
  </sheetViews>
  <sheetFormatPr defaultColWidth="9" defaultRowHeight="13.5"/>
  <cols>
    <col min="1" max="1" width="29.5" style="2" customWidth="1"/>
    <col min="2" max="2" width="12.625" style="2" customWidth="1"/>
    <col min="3" max="5" width="12.25" style="2" customWidth="1"/>
    <col min="6" max="6" width="12.375" style="2" customWidth="1"/>
    <col min="7" max="10" width="12.25" style="2" customWidth="1"/>
    <col min="11" max="11" width="11.125" style="2" customWidth="1"/>
    <col min="12" max="16384" width="9" style="2"/>
  </cols>
  <sheetData>
    <row r="1" spans="1:11" ht="15.95" customHeight="1">
      <c r="A1" s="1" t="s">
        <v>135</v>
      </c>
      <c r="I1" s="130" t="s">
        <v>27</v>
      </c>
    </row>
    <row r="2" spans="1:11" ht="21" customHeight="1">
      <c r="A2" s="144" t="s">
        <v>132</v>
      </c>
      <c r="B2" s="144"/>
      <c r="C2" s="144"/>
      <c r="D2" s="144"/>
      <c r="E2" s="144"/>
      <c r="F2" s="144"/>
      <c r="G2" s="144"/>
      <c r="H2" s="144"/>
      <c r="I2" s="144"/>
      <c r="J2" s="24"/>
      <c r="K2" s="3"/>
    </row>
    <row r="3" spans="1:11" ht="22.15" customHeight="1">
      <c r="A3" s="23"/>
      <c r="B3" s="23"/>
      <c r="C3" s="23"/>
      <c r="D3" s="23"/>
      <c r="E3" s="23"/>
      <c r="F3" s="141" t="s">
        <v>20</v>
      </c>
      <c r="G3" s="145" t="s">
        <v>24</v>
      </c>
      <c r="H3" s="145"/>
      <c r="I3" s="145"/>
      <c r="J3" s="24"/>
      <c r="K3" s="3"/>
    </row>
    <row r="4" spans="1:11" ht="22.15" customHeight="1">
      <c r="A4" s="23"/>
      <c r="B4" s="23"/>
      <c r="C4" s="23"/>
      <c r="D4" s="23"/>
      <c r="E4" s="23"/>
      <c r="F4" s="141" t="s">
        <v>148</v>
      </c>
      <c r="G4" s="145" t="s">
        <v>147</v>
      </c>
      <c r="H4" s="145"/>
      <c r="I4" s="145"/>
      <c r="J4" s="24"/>
      <c r="K4" s="3"/>
    </row>
    <row r="5" spans="1:11" ht="22.15" customHeight="1">
      <c r="F5" s="141" t="s">
        <v>19</v>
      </c>
      <c r="G5" s="145" t="s">
        <v>25</v>
      </c>
      <c r="H5" s="145"/>
      <c r="I5" s="145"/>
      <c r="J5" s="24"/>
      <c r="K5" s="4"/>
    </row>
    <row r="6" spans="1:11" ht="17.25" customHeight="1">
      <c r="J6" s="24"/>
      <c r="K6" s="4"/>
    </row>
    <row r="7" spans="1:11" ht="22.15" customHeight="1">
      <c r="I7" s="5" t="s">
        <v>0</v>
      </c>
      <c r="J7" s="4"/>
    </row>
    <row r="8" spans="1:11" s="11" customFormat="1" ht="20.25" customHeight="1">
      <c r="A8" s="6"/>
      <c r="B8" s="7"/>
      <c r="C8" s="7" t="s">
        <v>5</v>
      </c>
      <c r="D8" s="8" t="s">
        <v>2</v>
      </c>
      <c r="E8" s="7" t="s">
        <v>136</v>
      </c>
      <c r="F8" s="7"/>
      <c r="G8" s="7"/>
      <c r="H8" s="7"/>
      <c r="I8" s="27" t="s">
        <v>18</v>
      </c>
      <c r="J8" s="10"/>
    </row>
    <row r="9" spans="1:11" s="11" customFormat="1" ht="20.25" customHeight="1">
      <c r="A9" s="9" t="s">
        <v>16</v>
      </c>
      <c r="B9" s="9" t="s">
        <v>1</v>
      </c>
      <c r="C9" s="9" t="s">
        <v>6</v>
      </c>
      <c r="D9" s="13"/>
      <c r="E9" s="9" t="s">
        <v>137</v>
      </c>
      <c r="F9" s="126" t="s">
        <v>133</v>
      </c>
      <c r="G9" s="13" t="s">
        <v>3</v>
      </c>
      <c r="H9" s="9" t="s">
        <v>17</v>
      </c>
      <c r="I9" s="27" t="s">
        <v>4</v>
      </c>
      <c r="J9" s="14"/>
    </row>
    <row r="10" spans="1:11" s="11" customFormat="1" ht="20.25" customHeight="1">
      <c r="A10" s="12"/>
      <c r="B10" s="9"/>
      <c r="C10" s="9" t="s">
        <v>7</v>
      </c>
      <c r="D10" s="15" t="s">
        <v>23</v>
      </c>
      <c r="E10" s="9" t="s">
        <v>138</v>
      </c>
      <c r="F10" s="9"/>
      <c r="G10" s="9"/>
      <c r="H10" s="9"/>
      <c r="I10" s="9"/>
      <c r="J10" s="10"/>
    </row>
    <row r="11" spans="1:11" s="19" customFormat="1" ht="25.5" customHeight="1">
      <c r="A11" s="16"/>
      <c r="B11" s="17" t="s">
        <v>14</v>
      </c>
      <c r="C11" s="17" t="s">
        <v>8</v>
      </c>
      <c r="D11" s="17" t="s">
        <v>13</v>
      </c>
      <c r="E11" s="17" t="s">
        <v>12</v>
      </c>
      <c r="F11" s="17" t="s">
        <v>11</v>
      </c>
      <c r="G11" s="17" t="s">
        <v>10</v>
      </c>
      <c r="H11" s="17" t="s">
        <v>9</v>
      </c>
      <c r="I11" s="17" t="s">
        <v>15</v>
      </c>
      <c r="J11" s="18"/>
    </row>
    <row r="12" spans="1:11" s="11" customFormat="1" ht="39.950000000000003" customHeight="1">
      <c r="A12" s="20" t="s">
        <v>22</v>
      </c>
      <c r="B12" s="28">
        <f>'別紙２(記載例)'!J37</f>
        <v>1651500</v>
      </c>
      <c r="C12" s="28">
        <f>'別紙２(記載例)'!L37</f>
        <v>282000</v>
      </c>
      <c r="D12" s="21">
        <f>B12-C12</f>
        <v>1369500</v>
      </c>
      <c r="E12" s="28">
        <f>'別紙２(記載例)'!N37</f>
        <v>399500</v>
      </c>
      <c r="F12" s="26">
        <v>300000</v>
      </c>
      <c r="G12" s="26">
        <f>MIN(D12:E12:F12)</f>
        <v>300000</v>
      </c>
      <c r="H12" s="26">
        <f>G12*2/3</f>
        <v>200000</v>
      </c>
      <c r="I12" s="26">
        <f>ROUNDDOWN(H12,-3)</f>
        <v>200000</v>
      </c>
      <c r="J12" s="22"/>
    </row>
    <row r="13" spans="1:11" ht="15.95" customHeight="1">
      <c r="A13" s="25" t="s">
        <v>21</v>
      </c>
    </row>
    <row r="14" spans="1:11" ht="15.95" customHeight="1">
      <c r="A14" s="2" t="s">
        <v>144</v>
      </c>
    </row>
    <row r="15" spans="1:11" ht="15.95" customHeight="1">
      <c r="A15" s="2" t="s">
        <v>134</v>
      </c>
    </row>
    <row r="16" spans="1:11" ht="15.95" customHeight="1">
      <c r="A16" s="2" t="s">
        <v>129</v>
      </c>
    </row>
    <row r="17" spans="1:1" ht="15.95" customHeight="1">
      <c r="A17" s="2" t="s">
        <v>130</v>
      </c>
    </row>
    <row r="18" spans="1:1" ht="15.95" customHeight="1">
      <c r="A18" s="2" t="s">
        <v>131</v>
      </c>
    </row>
  </sheetData>
  <mergeCells count="4">
    <mergeCell ref="A2:I2"/>
    <mergeCell ref="G3:I3"/>
    <mergeCell ref="G5:I5"/>
    <mergeCell ref="G4:I4"/>
  </mergeCells>
  <phoneticPr fontId="2"/>
  <conditionalFormatting sqref="B12:C12 E12">
    <cfRule type="containsBlanks" dxfId="6" priority="2">
      <formula>LEN(TRIM(B12))=0</formula>
    </cfRule>
  </conditionalFormatting>
  <conditionalFormatting sqref="G3:I5">
    <cfRule type="containsBlanks" dxfId="5" priority="1">
      <formula>LEN(TRIM(G3))=0</formula>
    </cfRule>
  </conditionalFormatting>
  <pageMargins left="0.78740157480314965" right="0.78740157480314965" top="0.98425196850393704" bottom="0.59055118110236227" header="0.51181102362204722" footer="0.51181102362204722"/>
  <pageSetup paperSize="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6676-AC8F-4D27-868F-16A92E784619}">
  <dimension ref="A1:U56"/>
  <sheetViews>
    <sheetView workbookViewId="0">
      <selection activeCell="S33" sqref="S33:S35"/>
    </sheetView>
  </sheetViews>
  <sheetFormatPr defaultColWidth="9" defaultRowHeight="13.5"/>
  <cols>
    <col min="1" max="1" width="3.125" style="34" customWidth="1"/>
    <col min="2" max="9" width="6.625" style="34" customWidth="1"/>
    <col min="10" max="11" width="8" style="34" customWidth="1"/>
    <col min="12" max="12" width="6.125" style="34" customWidth="1"/>
    <col min="13" max="13" width="7.375" style="34" customWidth="1"/>
    <col min="14" max="14" width="6.125" style="34" customWidth="1"/>
    <col min="15" max="15" width="7.375" style="34" customWidth="1"/>
    <col min="16" max="17" width="6.125" style="34" customWidth="1"/>
    <col min="18" max="18" width="1.5" style="34" customWidth="1"/>
    <col min="19" max="19" width="9" style="35"/>
    <col min="20" max="16384" width="9" style="34"/>
  </cols>
  <sheetData>
    <row r="1" spans="1:21" ht="18" customHeight="1">
      <c r="A1" s="30" t="s">
        <v>26</v>
      </c>
      <c r="B1" s="31"/>
      <c r="C1" s="31"/>
      <c r="D1" s="31"/>
      <c r="E1" s="31"/>
      <c r="F1" s="31"/>
      <c r="G1" s="31"/>
      <c r="H1" s="31"/>
      <c r="I1" s="31"/>
      <c r="J1" s="31"/>
      <c r="K1" s="31"/>
      <c r="L1" s="31"/>
      <c r="M1" s="32"/>
      <c r="N1" s="31"/>
      <c r="O1" s="32"/>
      <c r="P1" s="31"/>
      <c r="Q1" s="33" t="s">
        <v>27</v>
      </c>
    </row>
    <row r="2" spans="1:21" ht="22.5" customHeight="1">
      <c r="A2" s="229" t="s">
        <v>28</v>
      </c>
      <c r="B2" s="229"/>
      <c r="C2" s="229"/>
      <c r="D2" s="229"/>
      <c r="E2" s="229"/>
      <c r="F2" s="229"/>
      <c r="G2" s="229"/>
      <c r="H2" s="229"/>
      <c r="I2" s="229"/>
      <c r="J2" s="229"/>
      <c r="K2" s="229"/>
      <c r="L2" s="229"/>
      <c r="M2" s="229"/>
      <c r="N2" s="229"/>
      <c r="O2" s="229"/>
      <c r="P2" s="229"/>
      <c r="Q2" s="229"/>
      <c r="R2" s="36"/>
    </row>
    <row r="3" spans="1:21" s="40" customFormat="1" ht="20.100000000000001" customHeight="1">
      <c r="A3" s="37"/>
      <c r="B3" s="37"/>
      <c r="C3" s="37"/>
      <c r="D3" s="37"/>
      <c r="E3" s="37"/>
      <c r="F3" s="37"/>
      <c r="G3" s="37"/>
      <c r="H3" s="37"/>
      <c r="I3" s="38" t="s">
        <v>29</v>
      </c>
      <c r="J3" s="230" t="s">
        <v>47</v>
      </c>
      <c r="K3" s="230"/>
      <c r="L3" s="230"/>
      <c r="M3" s="230"/>
      <c r="N3" s="230"/>
      <c r="O3" s="230"/>
      <c r="P3" s="230"/>
      <c r="Q3" s="230"/>
      <c r="R3" s="39"/>
      <c r="S3" s="35"/>
    </row>
    <row r="4" spans="1:21" s="40" customFormat="1" ht="20.100000000000001" customHeight="1">
      <c r="A4" s="37"/>
      <c r="B4" s="37"/>
      <c r="C4" s="37"/>
      <c r="D4" s="37"/>
      <c r="E4" s="37"/>
      <c r="F4" s="37"/>
      <c r="G4" s="37"/>
      <c r="H4" s="37"/>
      <c r="I4" s="38" t="s">
        <v>143</v>
      </c>
      <c r="J4" s="230" t="s">
        <v>145</v>
      </c>
      <c r="K4" s="230"/>
      <c r="L4" s="230"/>
      <c r="M4" s="230"/>
      <c r="N4" s="230"/>
      <c r="O4" s="230"/>
      <c r="P4" s="230"/>
      <c r="Q4" s="230"/>
      <c r="R4" s="39"/>
      <c r="S4" s="35"/>
    </row>
    <row r="5" spans="1:21" s="40" customFormat="1" ht="20.100000000000001" customHeight="1">
      <c r="A5" s="37"/>
      <c r="B5" s="37"/>
      <c r="C5" s="37"/>
      <c r="D5" s="37"/>
      <c r="E5" s="37"/>
      <c r="F5" s="37"/>
      <c r="G5" s="37"/>
      <c r="H5" s="37"/>
      <c r="I5" s="38" t="s">
        <v>30</v>
      </c>
      <c r="J5" s="230" t="s">
        <v>48</v>
      </c>
      <c r="K5" s="230"/>
      <c r="L5" s="230"/>
      <c r="M5" s="230"/>
      <c r="N5" s="230"/>
      <c r="O5" s="230"/>
      <c r="P5" s="230"/>
      <c r="Q5" s="230"/>
      <c r="R5" s="39"/>
      <c r="S5" s="35"/>
    </row>
    <row r="6" spans="1:21" s="40" customFormat="1" ht="20.100000000000001" customHeight="1">
      <c r="A6" s="37"/>
      <c r="B6" s="37"/>
      <c r="C6" s="37"/>
      <c r="D6" s="37"/>
      <c r="E6" s="37"/>
      <c r="F6" s="37"/>
      <c r="G6" s="37"/>
      <c r="H6" s="37"/>
      <c r="I6" s="38" t="s">
        <v>31</v>
      </c>
      <c r="J6" s="230" t="s">
        <v>49</v>
      </c>
      <c r="K6" s="230"/>
      <c r="L6" s="230"/>
      <c r="M6" s="230"/>
      <c r="N6" s="230"/>
      <c r="O6" s="230"/>
      <c r="P6" s="230"/>
      <c r="Q6" s="230"/>
      <c r="R6" s="39"/>
      <c r="S6" s="35"/>
    </row>
    <row r="7" spans="1:21" s="40" customFormat="1" ht="20.100000000000001" customHeight="1">
      <c r="A7" s="37"/>
      <c r="B7" s="37"/>
      <c r="C7" s="37"/>
      <c r="D7" s="37"/>
      <c r="E7" s="37"/>
      <c r="F7" s="37"/>
      <c r="G7" s="37"/>
      <c r="H7" s="37"/>
      <c r="I7" s="38" t="s">
        <v>32</v>
      </c>
      <c r="J7" s="230" t="s">
        <v>50</v>
      </c>
      <c r="K7" s="230"/>
      <c r="L7" s="230"/>
      <c r="M7" s="230"/>
      <c r="N7" s="230"/>
      <c r="O7" s="230"/>
      <c r="P7" s="230"/>
      <c r="Q7" s="230"/>
      <c r="R7" s="39"/>
      <c r="S7" s="35"/>
    </row>
    <row r="8" spans="1:21" s="35" customFormat="1" ht="6" customHeight="1">
      <c r="A8" s="41"/>
      <c r="B8" s="41"/>
      <c r="C8" s="41"/>
      <c r="D8" s="41"/>
      <c r="E8" s="41"/>
      <c r="F8" s="41"/>
      <c r="G8" s="41"/>
      <c r="H8" s="41"/>
      <c r="I8" s="42"/>
      <c r="J8" s="43"/>
      <c r="K8" s="43"/>
      <c r="L8" s="43"/>
      <c r="M8" s="43"/>
      <c r="N8" s="43"/>
      <c r="O8" s="43"/>
      <c r="P8" s="43"/>
      <c r="Q8" s="43"/>
      <c r="R8" s="44"/>
    </row>
    <row r="9" spans="1:21" s="35" customFormat="1" ht="24" customHeight="1" thickBot="1">
      <c r="A9" s="30"/>
      <c r="B9" s="41"/>
      <c r="C9" s="41"/>
      <c r="D9" s="41"/>
      <c r="E9" s="41"/>
      <c r="F9" s="41"/>
      <c r="G9" s="41"/>
      <c r="H9" s="41"/>
      <c r="I9" s="42"/>
      <c r="J9" s="43"/>
      <c r="K9" s="43"/>
      <c r="L9" s="43"/>
      <c r="M9" s="43"/>
      <c r="N9" s="43"/>
      <c r="O9" s="43"/>
      <c r="P9" s="43"/>
      <c r="Q9" s="43"/>
      <c r="R9" s="44"/>
    </row>
    <row r="10" spans="1:21" s="45" customFormat="1" ht="65.25" customHeight="1">
      <c r="A10" s="231" t="s">
        <v>156</v>
      </c>
      <c r="B10" s="232"/>
      <c r="C10" s="232"/>
      <c r="D10" s="232"/>
      <c r="E10" s="232"/>
      <c r="F10" s="232"/>
      <c r="G10" s="232"/>
      <c r="H10" s="232"/>
      <c r="I10" s="232"/>
      <c r="J10" s="232"/>
      <c r="K10" s="232"/>
      <c r="L10" s="232"/>
      <c r="M10" s="232"/>
      <c r="N10" s="232"/>
      <c r="O10" s="232"/>
      <c r="P10" s="232"/>
      <c r="Q10" s="233"/>
      <c r="S10" s="46"/>
    </row>
    <row r="11" spans="1:21" s="45" customFormat="1" ht="22.5" customHeight="1" thickBot="1">
      <c r="A11" s="234" t="s">
        <v>33</v>
      </c>
      <c r="B11" s="235"/>
      <c r="C11" s="282">
        <v>1</v>
      </c>
      <c r="D11" s="283"/>
      <c r="E11" s="48" t="s">
        <v>34</v>
      </c>
      <c r="F11" s="282">
        <v>2</v>
      </c>
      <c r="G11" s="283"/>
      <c r="H11" s="49"/>
      <c r="I11" s="50"/>
      <c r="J11" s="235"/>
      <c r="K11" s="235"/>
      <c r="L11" s="50"/>
      <c r="M11" s="47"/>
      <c r="N11" s="50"/>
      <c r="O11" s="235"/>
      <c r="P11" s="235"/>
      <c r="Q11" s="51"/>
      <c r="S11" s="46"/>
      <c r="U11" s="52"/>
    </row>
    <row r="12" spans="1:21" s="54" customFormat="1" ht="14.25" customHeight="1" thickBot="1">
      <c r="A12" s="53"/>
      <c r="B12" s="53"/>
      <c r="D12" s="55"/>
      <c r="E12" s="56"/>
      <c r="F12" s="57"/>
      <c r="G12" s="56"/>
      <c r="H12" s="58"/>
      <c r="I12" s="56"/>
      <c r="J12" s="53"/>
      <c r="K12" s="53"/>
      <c r="L12" s="56"/>
      <c r="M12" s="53"/>
      <c r="N12" s="56"/>
      <c r="O12" s="53"/>
      <c r="P12" s="53"/>
      <c r="Q12" s="56"/>
      <c r="S12" s="59"/>
      <c r="U12" s="57"/>
    </row>
    <row r="13" spans="1:21" s="61" customFormat="1" ht="22.5" customHeight="1">
      <c r="A13" s="60">
        <v>1</v>
      </c>
      <c r="B13" s="238" t="s">
        <v>35</v>
      </c>
      <c r="C13" s="238"/>
      <c r="D13" s="238"/>
      <c r="E13" s="238"/>
      <c r="F13" s="238"/>
      <c r="G13" s="238"/>
      <c r="H13" s="238"/>
      <c r="I13" s="238"/>
      <c r="J13" s="238"/>
      <c r="K13" s="238"/>
      <c r="L13" s="238"/>
      <c r="M13" s="238"/>
      <c r="N13" s="238"/>
      <c r="O13" s="238"/>
      <c r="P13" s="238"/>
      <c r="Q13" s="239"/>
      <c r="S13" s="62"/>
    </row>
    <row r="14" spans="1:21" s="61" customFormat="1" ht="15" customHeight="1">
      <c r="A14" s="63"/>
      <c r="B14" s="192" t="s">
        <v>36</v>
      </c>
      <c r="C14" s="193"/>
      <c r="D14" s="193"/>
      <c r="E14" s="193"/>
      <c r="F14" s="193"/>
      <c r="G14" s="194"/>
      <c r="H14" s="198" t="s">
        <v>37</v>
      </c>
      <c r="I14" s="199"/>
      <c r="J14" s="202" t="s">
        <v>140</v>
      </c>
      <c r="K14" s="203"/>
      <c r="L14" s="64"/>
      <c r="M14" s="64"/>
      <c r="N14" s="64"/>
      <c r="O14" s="65"/>
      <c r="P14" s="192" t="s">
        <v>38</v>
      </c>
      <c r="Q14" s="205"/>
      <c r="S14" s="62"/>
    </row>
    <row r="15" spans="1:21" s="61" customFormat="1" ht="30" customHeight="1">
      <c r="A15" s="63"/>
      <c r="B15" s="195"/>
      <c r="C15" s="196"/>
      <c r="D15" s="196"/>
      <c r="E15" s="196"/>
      <c r="F15" s="196"/>
      <c r="G15" s="197"/>
      <c r="H15" s="200"/>
      <c r="I15" s="201"/>
      <c r="J15" s="200"/>
      <c r="K15" s="204"/>
      <c r="L15" s="206" t="s">
        <v>141</v>
      </c>
      <c r="M15" s="207"/>
      <c r="N15" s="206" t="s">
        <v>142</v>
      </c>
      <c r="O15" s="207"/>
      <c r="P15" s="200" t="s">
        <v>39</v>
      </c>
      <c r="Q15" s="208"/>
      <c r="S15" s="62"/>
    </row>
    <row r="16" spans="1:21" s="61" customFormat="1" ht="20.100000000000001" customHeight="1">
      <c r="A16" s="63"/>
      <c r="B16" s="181" t="s">
        <v>51</v>
      </c>
      <c r="C16" s="182"/>
      <c r="D16" s="182"/>
      <c r="E16" s="182"/>
      <c r="F16" s="182"/>
      <c r="G16" s="183"/>
      <c r="H16" s="184" t="s">
        <v>52</v>
      </c>
      <c r="I16" s="185"/>
      <c r="J16" s="186">
        <v>40000</v>
      </c>
      <c r="K16" s="187"/>
      <c r="L16" s="188">
        <v>0</v>
      </c>
      <c r="M16" s="189"/>
      <c r="N16" s="188">
        <v>40000</v>
      </c>
      <c r="O16" s="189"/>
      <c r="P16" s="225"/>
      <c r="Q16" s="226"/>
      <c r="S16" s="62" t="s">
        <v>158</v>
      </c>
    </row>
    <row r="17" spans="1:19" s="61" customFormat="1" ht="20.100000000000001" customHeight="1">
      <c r="A17" s="63"/>
      <c r="B17" s="172"/>
      <c r="C17" s="173"/>
      <c r="D17" s="173"/>
      <c r="E17" s="173"/>
      <c r="F17" s="173"/>
      <c r="G17" s="174"/>
      <c r="H17" s="175"/>
      <c r="I17" s="176"/>
      <c r="J17" s="177"/>
      <c r="K17" s="178"/>
      <c r="L17" s="177"/>
      <c r="M17" s="178"/>
      <c r="N17" s="177"/>
      <c r="O17" s="178"/>
      <c r="P17" s="179"/>
      <c r="Q17" s="180"/>
      <c r="S17" s="62" t="s">
        <v>40</v>
      </c>
    </row>
    <row r="18" spans="1:19" s="61" customFormat="1" ht="20.100000000000001" customHeight="1">
      <c r="A18" s="63"/>
      <c r="B18" s="172"/>
      <c r="C18" s="173"/>
      <c r="D18" s="173"/>
      <c r="E18" s="173"/>
      <c r="F18" s="173"/>
      <c r="G18" s="174"/>
      <c r="H18" s="175"/>
      <c r="I18" s="176"/>
      <c r="J18" s="186"/>
      <c r="K18" s="187"/>
      <c r="L18" s="186"/>
      <c r="M18" s="187"/>
      <c r="N18" s="186"/>
      <c r="O18" s="187"/>
      <c r="P18" s="225"/>
      <c r="Q18" s="226"/>
      <c r="S18" s="62" t="s">
        <v>159</v>
      </c>
    </row>
    <row r="19" spans="1:19" s="61" customFormat="1" ht="20.100000000000001" customHeight="1">
      <c r="A19" s="63"/>
      <c r="B19" s="172"/>
      <c r="C19" s="173"/>
      <c r="D19" s="173"/>
      <c r="E19" s="173"/>
      <c r="F19" s="173"/>
      <c r="G19" s="174"/>
      <c r="H19" s="218"/>
      <c r="I19" s="167"/>
      <c r="J19" s="219"/>
      <c r="K19" s="220"/>
      <c r="L19" s="219"/>
      <c r="M19" s="220"/>
      <c r="N19" s="219"/>
      <c r="O19" s="220"/>
      <c r="P19" s="170"/>
      <c r="Q19" s="171"/>
      <c r="S19" s="62"/>
    </row>
    <row r="20" spans="1:19" s="61" customFormat="1" ht="20.100000000000001" customHeight="1" thickBot="1">
      <c r="A20" s="63"/>
      <c r="B20" s="67"/>
      <c r="C20" s="68"/>
      <c r="D20" s="68"/>
      <c r="E20" s="68"/>
      <c r="F20" s="68"/>
      <c r="G20" s="69"/>
      <c r="H20" s="227" t="s">
        <v>41</v>
      </c>
      <c r="I20" s="228"/>
      <c r="J20" s="211">
        <f>SUM(J16:K19)</f>
        <v>40000</v>
      </c>
      <c r="K20" s="212"/>
      <c r="L20" s="211">
        <f>SUM(L16:M19)</f>
        <v>0</v>
      </c>
      <c r="M20" s="212"/>
      <c r="N20" s="211">
        <f>SUM(N16:O19)</f>
        <v>40000</v>
      </c>
      <c r="O20" s="212"/>
      <c r="P20" s="214"/>
      <c r="Q20" s="215"/>
      <c r="S20" s="62"/>
    </row>
    <row r="21" spans="1:19" s="61" customFormat="1" ht="22.5" customHeight="1" thickTop="1">
      <c r="A21" s="70">
        <v>2</v>
      </c>
      <c r="B21" s="216" t="s">
        <v>42</v>
      </c>
      <c r="C21" s="216"/>
      <c r="D21" s="216"/>
      <c r="E21" s="216"/>
      <c r="F21" s="216"/>
      <c r="G21" s="216"/>
      <c r="H21" s="216"/>
      <c r="I21" s="216"/>
      <c r="J21" s="216"/>
      <c r="K21" s="216"/>
      <c r="L21" s="216"/>
      <c r="M21" s="216"/>
      <c r="N21" s="216"/>
      <c r="O21" s="216"/>
      <c r="P21" s="216"/>
      <c r="Q21" s="217"/>
      <c r="S21" s="62"/>
    </row>
    <row r="22" spans="1:19" s="61" customFormat="1" ht="15" customHeight="1">
      <c r="A22" s="63"/>
      <c r="B22" s="192" t="s">
        <v>36</v>
      </c>
      <c r="C22" s="193"/>
      <c r="D22" s="193"/>
      <c r="E22" s="193"/>
      <c r="F22" s="193"/>
      <c r="G22" s="194"/>
      <c r="H22" s="198" t="s">
        <v>37</v>
      </c>
      <c r="I22" s="199"/>
      <c r="J22" s="202" t="s">
        <v>140</v>
      </c>
      <c r="K22" s="203"/>
      <c r="L22" s="64"/>
      <c r="M22" s="64"/>
      <c r="N22" s="64"/>
      <c r="O22" s="65"/>
      <c r="P22" s="192" t="s">
        <v>38</v>
      </c>
      <c r="Q22" s="205"/>
      <c r="S22" s="62"/>
    </row>
    <row r="23" spans="1:19" s="61" customFormat="1" ht="30" customHeight="1">
      <c r="A23" s="63"/>
      <c r="B23" s="195"/>
      <c r="C23" s="196"/>
      <c r="D23" s="196"/>
      <c r="E23" s="196"/>
      <c r="F23" s="196"/>
      <c r="G23" s="197"/>
      <c r="H23" s="200"/>
      <c r="I23" s="201"/>
      <c r="J23" s="200"/>
      <c r="K23" s="204"/>
      <c r="L23" s="206" t="s">
        <v>141</v>
      </c>
      <c r="M23" s="207"/>
      <c r="N23" s="206" t="s">
        <v>142</v>
      </c>
      <c r="O23" s="207"/>
      <c r="P23" s="200" t="s">
        <v>39</v>
      </c>
      <c r="Q23" s="208"/>
      <c r="S23" s="62"/>
    </row>
    <row r="24" spans="1:19" s="61" customFormat="1" ht="20.100000000000001" customHeight="1">
      <c r="A24" s="63"/>
      <c r="B24" s="181" t="s">
        <v>53</v>
      </c>
      <c r="C24" s="182"/>
      <c r="D24" s="182"/>
      <c r="E24" s="182"/>
      <c r="F24" s="182"/>
      <c r="G24" s="183"/>
      <c r="H24" s="184" t="s">
        <v>54</v>
      </c>
      <c r="I24" s="185"/>
      <c r="J24" s="186">
        <v>10000</v>
      </c>
      <c r="K24" s="187"/>
      <c r="L24" s="188">
        <v>2000</v>
      </c>
      <c r="M24" s="189"/>
      <c r="N24" s="188">
        <v>8000</v>
      </c>
      <c r="O24" s="189"/>
      <c r="P24" s="225" t="s">
        <v>55</v>
      </c>
      <c r="Q24" s="226"/>
      <c r="S24" s="62"/>
    </row>
    <row r="25" spans="1:19" s="61" customFormat="1" ht="20.100000000000001" customHeight="1">
      <c r="A25" s="63"/>
      <c r="B25" s="172" t="s">
        <v>56</v>
      </c>
      <c r="C25" s="173"/>
      <c r="D25" s="173"/>
      <c r="E25" s="173"/>
      <c r="F25" s="173"/>
      <c r="G25" s="174"/>
      <c r="H25" s="175" t="s">
        <v>57</v>
      </c>
      <c r="I25" s="176"/>
      <c r="J25" s="177">
        <v>20000</v>
      </c>
      <c r="K25" s="178"/>
      <c r="L25" s="177">
        <v>0</v>
      </c>
      <c r="M25" s="178"/>
      <c r="N25" s="177">
        <v>20000</v>
      </c>
      <c r="O25" s="178"/>
      <c r="P25" s="179" t="s">
        <v>58</v>
      </c>
      <c r="Q25" s="180"/>
      <c r="S25" s="62"/>
    </row>
    <row r="26" spans="1:19" s="61" customFormat="1" ht="20.100000000000001" customHeight="1">
      <c r="A26" s="63"/>
      <c r="B26" s="172"/>
      <c r="C26" s="173"/>
      <c r="D26" s="173"/>
      <c r="E26" s="173"/>
      <c r="F26" s="173"/>
      <c r="G26" s="174"/>
      <c r="H26" s="175"/>
      <c r="I26" s="176"/>
      <c r="J26" s="186"/>
      <c r="K26" s="187"/>
      <c r="L26" s="186"/>
      <c r="M26" s="187"/>
      <c r="N26" s="186"/>
      <c r="O26" s="187"/>
      <c r="P26" s="179"/>
      <c r="Q26" s="180"/>
      <c r="S26" s="62"/>
    </row>
    <row r="27" spans="1:19" s="61" customFormat="1" ht="20.100000000000001" customHeight="1">
      <c r="A27" s="63"/>
      <c r="B27" s="172"/>
      <c r="C27" s="173"/>
      <c r="D27" s="173"/>
      <c r="E27" s="173"/>
      <c r="F27" s="173"/>
      <c r="G27" s="174"/>
      <c r="H27" s="218"/>
      <c r="I27" s="167"/>
      <c r="J27" s="219"/>
      <c r="K27" s="220"/>
      <c r="L27" s="219"/>
      <c r="M27" s="220"/>
      <c r="N27" s="219"/>
      <c r="O27" s="220"/>
      <c r="P27" s="221"/>
      <c r="Q27" s="222"/>
      <c r="S27" s="62"/>
    </row>
    <row r="28" spans="1:19" s="61" customFormat="1" ht="20.100000000000001" customHeight="1" thickBot="1">
      <c r="A28" s="63"/>
      <c r="B28" s="67"/>
      <c r="C28" s="68"/>
      <c r="D28" s="68"/>
      <c r="E28" s="68"/>
      <c r="F28" s="68"/>
      <c r="G28" s="69"/>
      <c r="H28" s="209" t="s">
        <v>41</v>
      </c>
      <c r="I28" s="210"/>
      <c r="J28" s="211">
        <f>SUM(J24:K27)</f>
        <v>30000</v>
      </c>
      <c r="K28" s="212"/>
      <c r="L28" s="211">
        <f>SUM(L24:M27)</f>
        <v>2000</v>
      </c>
      <c r="M28" s="213"/>
      <c r="N28" s="211">
        <f>SUM(N24:O27)</f>
        <v>28000</v>
      </c>
      <c r="O28" s="213"/>
      <c r="P28" s="214"/>
      <c r="Q28" s="215"/>
      <c r="S28" s="62"/>
    </row>
    <row r="29" spans="1:19" s="61" customFormat="1" ht="22.5" customHeight="1" thickTop="1">
      <c r="A29" s="70">
        <v>3</v>
      </c>
      <c r="B29" s="216" t="s">
        <v>43</v>
      </c>
      <c r="C29" s="216"/>
      <c r="D29" s="216"/>
      <c r="E29" s="216"/>
      <c r="F29" s="216"/>
      <c r="G29" s="216"/>
      <c r="H29" s="216"/>
      <c r="I29" s="216"/>
      <c r="J29" s="216"/>
      <c r="K29" s="216"/>
      <c r="L29" s="216"/>
      <c r="M29" s="216"/>
      <c r="N29" s="216"/>
      <c r="O29" s="216"/>
      <c r="P29" s="216"/>
      <c r="Q29" s="217"/>
      <c r="S29" s="62"/>
    </row>
    <row r="30" spans="1:19" s="61" customFormat="1" ht="15" customHeight="1">
      <c r="A30" s="63"/>
      <c r="B30" s="192" t="s">
        <v>36</v>
      </c>
      <c r="C30" s="193"/>
      <c r="D30" s="193"/>
      <c r="E30" s="193"/>
      <c r="F30" s="193"/>
      <c r="G30" s="194"/>
      <c r="H30" s="198" t="s">
        <v>37</v>
      </c>
      <c r="I30" s="199"/>
      <c r="J30" s="202" t="s">
        <v>140</v>
      </c>
      <c r="K30" s="203"/>
      <c r="L30" s="64"/>
      <c r="M30" s="64"/>
      <c r="N30" s="64"/>
      <c r="O30" s="65"/>
      <c r="P30" s="192" t="s">
        <v>38</v>
      </c>
      <c r="Q30" s="205"/>
      <c r="S30" s="62"/>
    </row>
    <row r="31" spans="1:19" s="61" customFormat="1" ht="30" customHeight="1">
      <c r="A31" s="63"/>
      <c r="B31" s="195"/>
      <c r="C31" s="196"/>
      <c r="D31" s="196"/>
      <c r="E31" s="196"/>
      <c r="F31" s="196"/>
      <c r="G31" s="197"/>
      <c r="H31" s="200"/>
      <c r="I31" s="201"/>
      <c r="J31" s="200"/>
      <c r="K31" s="204"/>
      <c r="L31" s="206" t="s">
        <v>141</v>
      </c>
      <c r="M31" s="207"/>
      <c r="N31" s="206" t="s">
        <v>142</v>
      </c>
      <c r="O31" s="207"/>
      <c r="P31" s="200" t="s">
        <v>39</v>
      </c>
      <c r="Q31" s="208"/>
      <c r="S31" s="62"/>
    </row>
    <row r="32" spans="1:19" s="61" customFormat="1" ht="20.100000000000001" customHeight="1">
      <c r="A32" s="63"/>
      <c r="B32" s="181" t="s">
        <v>59</v>
      </c>
      <c r="C32" s="182"/>
      <c r="D32" s="182"/>
      <c r="E32" s="182"/>
      <c r="F32" s="182"/>
      <c r="G32" s="183"/>
      <c r="H32" s="184" t="s">
        <v>60</v>
      </c>
      <c r="I32" s="185"/>
      <c r="J32" s="186">
        <v>1500</v>
      </c>
      <c r="K32" s="187"/>
      <c r="L32" s="188">
        <v>0</v>
      </c>
      <c r="M32" s="189"/>
      <c r="N32" s="188">
        <v>1500</v>
      </c>
      <c r="O32" s="189"/>
      <c r="P32" s="190"/>
      <c r="Q32" s="191"/>
      <c r="S32" s="62"/>
    </row>
    <row r="33" spans="1:19" s="61" customFormat="1" ht="20.100000000000001" customHeight="1">
      <c r="A33" s="63"/>
      <c r="B33" s="172" t="s">
        <v>59</v>
      </c>
      <c r="C33" s="173"/>
      <c r="D33" s="173"/>
      <c r="E33" s="173"/>
      <c r="F33" s="173"/>
      <c r="G33" s="174"/>
      <c r="H33" s="175" t="s">
        <v>61</v>
      </c>
      <c r="I33" s="176"/>
      <c r="J33" s="177">
        <v>20000</v>
      </c>
      <c r="K33" s="178"/>
      <c r="L33" s="177">
        <v>0</v>
      </c>
      <c r="M33" s="178"/>
      <c r="N33" s="177">
        <v>20000</v>
      </c>
      <c r="O33" s="178"/>
      <c r="P33" s="179"/>
      <c r="Q33" s="180"/>
      <c r="S33" s="62" t="s">
        <v>161</v>
      </c>
    </row>
    <row r="34" spans="1:19" s="61" customFormat="1" ht="20.100000000000001" customHeight="1">
      <c r="A34" s="63"/>
      <c r="B34" s="172" t="s">
        <v>62</v>
      </c>
      <c r="C34" s="173"/>
      <c r="D34" s="173"/>
      <c r="E34" s="173"/>
      <c r="F34" s="173"/>
      <c r="G34" s="174"/>
      <c r="H34" s="175" t="s">
        <v>52</v>
      </c>
      <c r="I34" s="176"/>
      <c r="J34" s="186">
        <v>60000</v>
      </c>
      <c r="K34" s="187"/>
      <c r="L34" s="186">
        <v>0</v>
      </c>
      <c r="M34" s="187"/>
      <c r="N34" s="186">
        <v>60000</v>
      </c>
      <c r="O34" s="187"/>
      <c r="P34" s="179" t="s">
        <v>63</v>
      </c>
      <c r="Q34" s="180"/>
      <c r="S34" s="62" t="s">
        <v>162</v>
      </c>
    </row>
    <row r="35" spans="1:19" s="61" customFormat="1" ht="20.100000000000001" customHeight="1">
      <c r="A35" s="63"/>
      <c r="B35" s="172" t="s">
        <v>64</v>
      </c>
      <c r="C35" s="173"/>
      <c r="D35" s="173"/>
      <c r="E35" s="173"/>
      <c r="F35" s="173"/>
      <c r="G35" s="174"/>
      <c r="H35" s="218" t="s">
        <v>65</v>
      </c>
      <c r="I35" s="167"/>
      <c r="J35" s="219">
        <f>'別紙４（記入例）'!B6*'別紙４（記入例）'!F6+'別紙４（記入例）'!B11*'別紙４（記入例）'!F11+'別紙４（記入例）'!B16*'別紙４（記入例）'!F16</f>
        <v>1500000</v>
      </c>
      <c r="K35" s="220"/>
      <c r="L35" s="219">
        <f>SUM('別紙４（記入例）'!D6:D10)*'別紙４（記入例）'!F6+SUM('別紙４（記入例）'!D11:D15)*'別紙４（記入例）'!F11+SUM('別紙４（記入例）'!D16:D20)*'別紙４（記入例）'!F16</f>
        <v>280000</v>
      </c>
      <c r="M35" s="220"/>
      <c r="N35" s="219">
        <f>'別紙４（記入例）'!G22</f>
        <v>250000</v>
      </c>
      <c r="O35" s="220"/>
      <c r="P35" s="170" t="s">
        <v>123</v>
      </c>
      <c r="Q35" s="171"/>
      <c r="S35" s="62" t="s">
        <v>160</v>
      </c>
    </row>
    <row r="36" spans="1:19" s="61" customFormat="1" ht="20.100000000000001" customHeight="1" thickBot="1">
      <c r="A36" s="71"/>
      <c r="B36" s="72"/>
      <c r="C36" s="73"/>
      <c r="D36" s="73"/>
      <c r="E36" s="73"/>
      <c r="F36" s="73"/>
      <c r="G36" s="74"/>
      <c r="H36" s="148" t="s">
        <v>41</v>
      </c>
      <c r="I36" s="149"/>
      <c r="J36" s="150">
        <f>SUM(J32:K35)</f>
        <v>1581500</v>
      </c>
      <c r="K36" s="151"/>
      <c r="L36" s="150">
        <f>SUM(L32:M35)</f>
        <v>280000</v>
      </c>
      <c r="M36" s="152"/>
      <c r="N36" s="150">
        <f>SUM(N32:O35)</f>
        <v>331500</v>
      </c>
      <c r="O36" s="152"/>
      <c r="P36" s="153"/>
      <c r="Q36" s="154"/>
      <c r="S36" s="62" t="s">
        <v>44</v>
      </c>
    </row>
    <row r="37" spans="1:19" s="61" customFormat="1" ht="42.95" customHeight="1" thickBot="1">
      <c r="A37" s="71"/>
      <c r="B37" s="155" t="s">
        <v>45</v>
      </c>
      <c r="C37" s="156"/>
      <c r="D37" s="156"/>
      <c r="E37" s="156"/>
      <c r="F37" s="156"/>
      <c r="G37" s="156"/>
      <c r="H37" s="157"/>
      <c r="I37" s="158"/>
      <c r="J37" s="159">
        <f>+J20+J28+J36</f>
        <v>1651500</v>
      </c>
      <c r="K37" s="160"/>
      <c r="L37" s="161">
        <f>+L20+L28+L36</f>
        <v>282000</v>
      </c>
      <c r="M37" s="162"/>
      <c r="N37" s="161">
        <f>+N20+N28+N36</f>
        <v>399500</v>
      </c>
      <c r="O37" s="162"/>
      <c r="P37" s="146"/>
      <c r="Q37" s="147"/>
      <c r="S37" s="62"/>
    </row>
    <row r="38" spans="1:19" s="61" customFormat="1" ht="6" customHeight="1">
      <c r="A38" s="75"/>
      <c r="B38" s="76"/>
      <c r="C38" s="77"/>
      <c r="D38" s="77"/>
      <c r="E38" s="77"/>
      <c r="F38" s="77"/>
      <c r="G38" s="77"/>
      <c r="H38" s="78"/>
      <c r="I38" s="78"/>
      <c r="J38" s="79"/>
      <c r="K38" s="79"/>
      <c r="L38" s="79"/>
      <c r="M38" s="79"/>
      <c r="N38" s="79"/>
      <c r="O38" s="79"/>
      <c r="P38" s="80"/>
      <c r="Q38" s="80"/>
      <c r="S38" s="62"/>
    </row>
    <row r="39" spans="1:19">
      <c r="A39" s="34" t="s">
        <v>46</v>
      </c>
      <c r="Q39" s="81"/>
    </row>
    <row r="42" spans="1:19" ht="12" customHeight="1"/>
    <row r="43" spans="1:19" ht="12" customHeight="1"/>
    <row r="44" spans="1:19" ht="12" customHeight="1"/>
    <row r="45" spans="1:19" ht="12" customHeight="1"/>
    <row r="46" spans="1:19" ht="12" customHeight="1"/>
    <row r="47" spans="1:19" ht="12" customHeight="1"/>
    <row r="48" spans="1:19" ht="12" customHeight="1"/>
    <row r="49" ht="12" customHeight="1"/>
    <row r="50" ht="12" customHeight="1"/>
    <row r="51" ht="12" customHeight="1"/>
    <row r="52" ht="12" customHeight="1"/>
    <row r="53" ht="12" customHeight="1"/>
    <row r="54" ht="12" customHeight="1"/>
    <row r="55" ht="12" customHeight="1"/>
    <row r="56" ht="12" customHeight="1"/>
  </sheetData>
  <sheetProtection formatCells="0" formatRows="0" insertRows="0" sort="0" autoFilter="0"/>
  <mergeCells count="129">
    <mergeCell ref="A2:Q2"/>
    <mergeCell ref="J3:Q3"/>
    <mergeCell ref="J5:Q5"/>
    <mergeCell ref="J6:Q6"/>
    <mergeCell ref="J7:Q7"/>
    <mergeCell ref="A10:Q10"/>
    <mergeCell ref="B14:G15"/>
    <mergeCell ref="H14:I15"/>
    <mergeCell ref="J14:K15"/>
    <mergeCell ref="P14:Q14"/>
    <mergeCell ref="L15:M15"/>
    <mergeCell ref="N15:O15"/>
    <mergeCell ref="P15:Q15"/>
    <mergeCell ref="A11:B11"/>
    <mergeCell ref="C11:D11"/>
    <mergeCell ref="F11:G11"/>
    <mergeCell ref="J11:K11"/>
    <mergeCell ref="O11:P11"/>
    <mergeCell ref="B13:Q13"/>
    <mergeCell ref="J4:Q4"/>
    <mergeCell ref="B17:G17"/>
    <mergeCell ref="H17:I17"/>
    <mergeCell ref="J17:K17"/>
    <mergeCell ref="L17:M17"/>
    <mergeCell ref="N17:O17"/>
    <mergeCell ref="P17:Q17"/>
    <mergeCell ref="B16:G16"/>
    <mergeCell ref="H16:I16"/>
    <mergeCell ref="J16:K16"/>
    <mergeCell ref="L16:M16"/>
    <mergeCell ref="N16:O16"/>
    <mergeCell ref="P16:Q16"/>
    <mergeCell ref="B19:G19"/>
    <mergeCell ref="H19:I19"/>
    <mergeCell ref="J19:K19"/>
    <mergeCell ref="L19:M19"/>
    <mergeCell ref="N19:O19"/>
    <mergeCell ref="P19:Q19"/>
    <mergeCell ref="B18:G18"/>
    <mergeCell ref="H18:I18"/>
    <mergeCell ref="J18:K18"/>
    <mergeCell ref="L18:M18"/>
    <mergeCell ref="N18:O18"/>
    <mergeCell ref="P18:Q18"/>
    <mergeCell ref="B22:G23"/>
    <mergeCell ref="H22:I23"/>
    <mergeCell ref="J22:K23"/>
    <mergeCell ref="P22:Q22"/>
    <mergeCell ref="L23:M23"/>
    <mergeCell ref="N23:O23"/>
    <mergeCell ref="P23:Q23"/>
    <mergeCell ref="H20:I20"/>
    <mergeCell ref="J20:K20"/>
    <mergeCell ref="L20:M20"/>
    <mergeCell ref="N20:O20"/>
    <mergeCell ref="P20:Q20"/>
    <mergeCell ref="B21:Q21"/>
    <mergeCell ref="B25:G25"/>
    <mergeCell ref="H25:I25"/>
    <mergeCell ref="J25:K25"/>
    <mergeCell ref="L25:M25"/>
    <mergeCell ref="N25:O25"/>
    <mergeCell ref="P25:Q25"/>
    <mergeCell ref="B24:G24"/>
    <mergeCell ref="H24:I24"/>
    <mergeCell ref="J24:K24"/>
    <mergeCell ref="L24:M24"/>
    <mergeCell ref="N24:O24"/>
    <mergeCell ref="P24:Q24"/>
    <mergeCell ref="B27:G27"/>
    <mergeCell ref="H27:I27"/>
    <mergeCell ref="J27:K27"/>
    <mergeCell ref="L27:M27"/>
    <mergeCell ref="N27:O27"/>
    <mergeCell ref="P27:Q27"/>
    <mergeCell ref="B26:G26"/>
    <mergeCell ref="H26:I26"/>
    <mergeCell ref="J26:K26"/>
    <mergeCell ref="L26:M26"/>
    <mergeCell ref="N26:O26"/>
    <mergeCell ref="P26:Q26"/>
    <mergeCell ref="B30:G31"/>
    <mergeCell ref="H30:I31"/>
    <mergeCell ref="J30:K31"/>
    <mergeCell ref="P30:Q30"/>
    <mergeCell ref="L31:M31"/>
    <mergeCell ref="N31:O31"/>
    <mergeCell ref="P31:Q31"/>
    <mergeCell ref="H28:I28"/>
    <mergeCell ref="J28:K28"/>
    <mergeCell ref="L28:M28"/>
    <mergeCell ref="N28:O28"/>
    <mergeCell ref="P28:Q28"/>
    <mergeCell ref="B29:Q29"/>
    <mergeCell ref="B33:G33"/>
    <mergeCell ref="H33:I33"/>
    <mergeCell ref="J33:K33"/>
    <mergeCell ref="L33:M33"/>
    <mergeCell ref="N33:O33"/>
    <mergeCell ref="P33:Q33"/>
    <mergeCell ref="B32:G32"/>
    <mergeCell ref="H32:I32"/>
    <mergeCell ref="J32:K32"/>
    <mergeCell ref="L32:M32"/>
    <mergeCell ref="N32:O32"/>
    <mergeCell ref="P32:Q32"/>
    <mergeCell ref="B35:G35"/>
    <mergeCell ref="H35:I35"/>
    <mergeCell ref="J35:K35"/>
    <mergeCell ref="L35:M35"/>
    <mergeCell ref="N35:O35"/>
    <mergeCell ref="P35:Q35"/>
    <mergeCell ref="B34:G34"/>
    <mergeCell ref="H34:I34"/>
    <mergeCell ref="J34:K34"/>
    <mergeCell ref="L34:M34"/>
    <mergeCell ref="N34:O34"/>
    <mergeCell ref="P34:Q34"/>
    <mergeCell ref="P37:Q37"/>
    <mergeCell ref="H36:I36"/>
    <mergeCell ref="J36:K36"/>
    <mergeCell ref="L36:M36"/>
    <mergeCell ref="N36:O36"/>
    <mergeCell ref="P36:Q36"/>
    <mergeCell ref="B37:G37"/>
    <mergeCell ref="H37:I37"/>
    <mergeCell ref="J37:K37"/>
    <mergeCell ref="L37:M37"/>
    <mergeCell ref="N37:O37"/>
  </mergeCells>
  <phoneticPr fontId="2"/>
  <conditionalFormatting sqref="C11:D11 F11:G11 B16:Q19 B24:Q27 B32:Q35">
    <cfRule type="containsBlanks" dxfId="4" priority="3">
      <formula>LEN(TRIM(B11))=0</formula>
    </cfRule>
  </conditionalFormatting>
  <conditionalFormatting sqref="J4">
    <cfRule type="containsBlanks" dxfId="3" priority="1">
      <formula>LEN(TRIM(J4))=0</formula>
    </cfRule>
  </conditionalFormatting>
  <conditionalFormatting sqref="J3:Q3 J5:Q7">
    <cfRule type="containsBlanks" dxfId="2" priority="2">
      <formula>LEN(TRIM(J3))=0</formula>
    </cfRule>
  </conditionalFormatting>
  <printOptions horizontalCentered="1"/>
  <pageMargins left="0.39370078740157483" right="0.35433070866141736" top="0.51181102362204722" bottom="0.59055118110236227" header="0.51181102362204722" footer="0.51181102362204722"/>
  <pageSetup paperSize="9" scale="85"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4E72-1EA3-4DC6-80D3-83B01F8E53F1}">
  <sheetPr>
    <pageSetUpPr fitToPage="1"/>
  </sheetPr>
  <dimension ref="A1:E22"/>
  <sheetViews>
    <sheetView workbookViewId="0"/>
  </sheetViews>
  <sheetFormatPr defaultColWidth="11.875" defaultRowHeight="27" customHeight="1"/>
  <cols>
    <col min="1" max="1" width="23.375" style="82" customWidth="1"/>
    <col min="2" max="4" width="15.125" style="82" customWidth="1"/>
    <col min="5" max="5" width="21" style="82" customWidth="1"/>
    <col min="6" max="16384" width="11.875" style="82"/>
  </cols>
  <sheetData>
    <row r="1" spans="1:5" ht="17.25" customHeight="1">
      <c r="A1" s="82" t="s">
        <v>67</v>
      </c>
      <c r="E1" s="83" t="s">
        <v>68</v>
      </c>
    </row>
    <row r="2" spans="1:5" s="84" customFormat="1" ht="30" customHeight="1">
      <c r="A2" s="242" t="s">
        <v>69</v>
      </c>
      <c r="B2" s="242"/>
      <c r="C2" s="242"/>
      <c r="D2" s="242"/>
      <c r="E2" s="242"/>
    </row>
    <row r="3" spans="1:5" s="84" customFormat="1" ht="30" customHeight="1">
      <c r="A3" s="242"/>
      <c r="B3" s="242"/>
      <c r="C3" s="242"/>
      <c r="D3" s="242"/>
      <c r="E3" s="242"/>
    </row>
    <row r="4" spans="1:5" s="85" customFormat="1" ht="41.45" customHeight="1">
      <c r="A4" s="85" t="s">
        <v>70</v>
      </c>
      <c r="E4" s="86" t="s">
        <v>71</v>
      </c>
    </row>
    <row r="5" spans="1:5" s="90" customFormat="1" ht="42.75" customHeight="1">
      <c r="A5" s="87" t="s">
        <v>72</v>
      </c>
      <c r="B5" s="243" t="s">
        <v>73</v>
      </c>
      <c r="C5" s="243"/>
      <c r="D5" s="243"/>
      <c r="E5" s="89" t="s">
        <v>74</v>
      </c>
    </row>
    <row r="6" spans="1:5" ht="32.25" customHeight="1">
      <c r="A6" s="91" t="s">
        <v>75</v>
      </c>
      <c r="B6" s="244">
        <f>'別紙１ (記入例)'!I12</f>
        <v>200000</v>
      </c>
      <c r="C6" s="245"/>
      <c r="D6" s="246"/>
      <c r="E6" s="247"/>
    </row>
    <row r="7" spans="1:5" ht="32.25" customHeight="1">
      <c r="A7" s="92" t="s">
        <v>76</v>
      </c>
      <c r="B7" s="250">
        <f>B9-B6-B8</f>
        <v>1169500</v>
      </c>
      <c r="C7" s="251"/>
      <c r="D7" s="252"/>
      <c r="E7" s="248"/>
    </row>
    <row r="8" spans="1:5" ht="32.25" customHeight="1" thickBot="1">
      <c r="A8" s="93" t="s">
        <v>77</v>
      </c>
      <c r="B8" s="253">
        <f>'別紙１ (記入例)'!C12</f>
        <v>282000</v>
      </c>
      <c r="C8" s="254"/>
      <c r="D8" s="255"/>
      <c r="E8" s="249"/>
    </row>
    <row r="9" spans="1:5" ht="37.5" customHeight="1" thickTop="1">
      <c r="A9" s="94" t="s">
        <v>78</v>
      </c>
      <c r="B9" s="256">
        <f>'別紙１ (記入例)'!B12</f>
        <v>1651500</v>
      </c>
      <c r="C9" s="257"/>
      <c r="D9" s="258"/>
      <c r="E9" s="95"/>
    </row>
    <row r="11" spans="1:5" s="85" customFormat="1" ht="41.45" customHeight="1">
      <c r="A11" s="85" t="s">
        <v>79</v>
      </c>
      <c r="E11" s="86" t="s">
        <v>71</v>
      </c>
    </row>
    <row r="12" spans="1:5" s="90" customFormat="1" ht="42.75" customHeight="1">
      <c r="A12" s="259" t="s">
        <v>72</v>
      </c>
      <c r="B12" s="243" t="s">
        <v>80</v>
      </c>
      <c r="C12" s="243"/>
      <c r="D12" s="243"/>
      <c r="E12" s="261" t="s">
        <v>74</v>
      </c>
    </row>
    <row r="13" spans="1:5" s="90" customFormat="1" ht="42.75" customHeight="1">
      <c r="A13" s="260"/>
      <c r="B13" s="88" t="s">
        <v>81</v>
      </c>
      <c r="C13" s="88" t="s">
        <v>122</v>
      </c>
      <c r="D13" s="88" t="s">
        <v>82</v>
      </c>
      <c r="E13" s="262"/>
    </row>
    <row r="14" spans="1:5" ht="75" customHeight="1">
      <c r="A14" s="96" t="s">
        <v>83</v>
      </c>
      <c r="B14" s="97">
        <f>B6</f>
        <v>200000</v>
      </c>
      <c r="C14" s="97">
        <f>B7+B8</f>
        <v>1451500</v>
      </c>
      <c r="D14" s="97">
        <f>B14+C14</f>
        <v>1651500</v>
      </c>
      <c r="E14" s="98"/>
    </row>
    <row r="16" spans="1:5" s="99" customFormat="1" ht="30" customHeight="1">
      <c r="A16" s="263" t="s">
        <v>84</v>
      </c>
      <c r="B16" s="263"/>
      <c r="C16" s="263"/>
      <c r="D16" s="263"/>
      <c r="E16" s="90"/>
    </row>
    <row r="17" spans="1:5" s="99" customFormat="1" ht="30" customHeight="1">
      <c r="A17" s="100"/>
      <c r="B17" s="100"/>
      <c r="C17" s="100"/>
      <c r="D17" s="100"/>
      <c r="E17" s="90"/>
    </row>
    <row r="18" spans="1:5" s="99" customFormat="1" ht="30" customHeight="1">
      <c r="A18" s="100" t="s">
        <v>85</v>
      </c>
      <c r="C18" s="100"/>
      <c r="D18" s="100"/>
      <c r="E18" s="90"/>
    </row>
    <row r="19" spans="1:5" s="99" customFormat="1" ht="30" customHeight="1">
      <c r="A19" s="90"/>
      <c r="B19" s="90"/>
      <c r="C19" s="90"/>
      <c r="D19" s="90"/>
      <c r="E19" s="90"/>
    </row>
    <row r="20" spans="1:5" s="99" customFormat="1" ht="30" customHeight="1">
      <c r="A20" s="90"/>
      <c r="B20" s="90"/>
      <c r="C20" s="100" t="s">
        <v>86</v>
      </c>
      <c r="D20" s="90" t="s">
        <v>89</v>
      </c>
      <c r="E20" s="90"/>
    </row>
    <row r="21" spans="1:5" s="99" customFormat="1" ht="30" customHeight="1">
      <c r="A21" s="90"/>
      <c r="B21" s="90"/>
      <c r="C21" s="101" t="s">
        <v>87</v>
      </c>
      <c r="D21" s="90" t="s">
        <v>90</v>
      </c>
      <c r="E21" s="90"/>
    </row>
    <row r="22" spans="1:5" ht="27" customHeight="1">
      <c r="C22" s="100" t="s">
        <v>88</v>
      </c>
      <c r="D22" s="82" t="s">
        <v>91</v>
      </c>
    </row>
  </sheetData>
  <mergeCells count="11">
    <mergeCell ref="A2:E3"/>
    <mergeCell ref="B5:D5"/>
    <mergeCell ref="B6:D6"/>
    <mergeCell ref="E6:E8"/>
    <mergeCell ref="B7:D7"/>
    <mergeCell ref="B8:D8"/>
    <mergeCell ref="B9:D9"/>
    <mergeCell ref="A12:A13"/>
    <mergeCell ref="B12:D12"/>
    <mergeCell ref="E12:E13"/>
    <mergeCell ref="A16:D16"/>
  </mergeCells>
  <phoneticPr fontId="2"/>
  <printOptions horizontalCentered="1"/>
  <pageMargins left="0.59055118110236227" right="0.59055118110236227" top="0.78740157480314965" bottom="0.19685039370078741" header="0.51181102362204722" footer="0.51181102362204722"/>
  <pageSetup paperSize="9" fitToWidth="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別紙１</vt:lpstr>
      <vt:lpstr>別紙２</vt:lpstr>
      <vt:lpstr>別紙３ (様式)</vt:lpstr>
      <vt:lpstr>別紙４_家賃計算シート</vt:lpstr>
      <vt:lpstr>【参考】対象経費一覧</vt:lpstr>
      <vt:lpstr>【参考】対象試験・研修一覧</vt:lpstr>
      <vt:lpstr>別紙１ (記入例)</vt:lpstr>
      <vt:lpstr>別紙２(記載例)</vt:lpstr>
      <vt:lpstr>別紙３ (記入例）</vt:lpstr>
      <vt:lpstr>別紙４（記入例）</vt:lpstr>
      <vt:lpstr>別紙１!Print_Area</vt:lpstr>
      <vt:lpstr>'別紙１ (記入例)'!Print_Area</vt:lpstr>
      <vt:lpstr>別紙２!Print_Area</vt:lpstr>
      <vt:lpstr>'別紙２(記載例)'!Print_Area</vt:lpstr>
      <vt:lpstr>'別紙３ (記入例）'!Print_Area</vt:lpstr>
      <vt:lpstr>'別紙３ (様式)'!Print_Area</vt:lpstr>
      <vt:lpstr>'別紙４（記入例）'!Print_Area</vt:lpstr>
      <vt:lpstr>別紙４_家賃計算シート!Print_Area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針山　夏希</dc:creator>
  <cp:keywords/>
  <dc:description/>
  <cp:lastModifiedBy>0007442</cp:lastModifiedBy>
  <cp:revision>0</cp:revision>
  <cp:lastPrinted>2025-05-27T09:09:50Z</cp:lastPrinted>
  <dcterms:created xsi:type="dcterms:W3CDTF">1601-01-01T00:00:00Z</dcterms:created>
  <dcterms:modified xsi:type="dcterms:W3CDTF">2026-05-22T08:36:15Z</dcterms:modified>
  <cp:category/>
</cp:coreProperties>
</file>