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NFSVNAS01\share\保健医療部\医療政策課\03 医療班\07_ハード交付金\08_要望調査\Ｒ９年度予算（R8.2月実施）\3_要望調査（照会）\1_起案\様式\"/>
    </mc:Choice>
  </mc:AlternateContent>
  <xr:revisionPtr revIDLastSave="0" documentId="13_ncr:1_{6A73AE42-4C66-4943-ACDC-4E480E140F13}" xr6:coauthVersionLast="47" xr6:coauthVersionMax="47" xr10:uidLastSave="{00000000-0000-0000-0000-000000000000}"/>
  <bookViews>
    <workbookView xWindow="-120" yWindow="-120" windowWidth="29040" windowHeight="15720" tabRatio="832" xr2:uid="{00000000-000D-0000-FFFF-FFFF00000000}"/>
  </bookViews>
  <sheets>
    <sheet name="(様式1) 総括表" sheetId="3" r:id="rId1"/>
    <sheet name="(様式2) 事業費内訳書" sheetId="47" r:id="rId2"/>
    <sheet name="1 へき地診療所" sheetId="29" r:id="rId3"/>
    <sheet name="2 過疎" sheetId="30" r:id="rId4"/>
    <sheet name="3 へき地保健指導所" sheetId="31" r:id="rId5"/>
    <sheet name="4 研修医施設" sheetId="32" r:id="rId6"/>
    <sheet name="5 臨床研修病院" sheetId="33" r:id="rId7"/>
    <sheet name="6 へき地医療拠点病院" sheetId="34" r:id="rId8"/>
    <sheet name="7 研修医環境" sheetId="36" r:id="rId9"/>
    <sheet name="8 離島等患者宿泊" sheetId="37" r:id="rId10"/>
    <sheet name="9 産科医療機関" sheetId="38" r:id="rId11"/>
    <sheet name="10 分娩取扱" sheetId="39" r:id="rId12"/>
    <sheet name="11 解剖・死亡時画像診断" sheetId="40" r:id="rId13"/>
    <sheet name="13 南海トラフ（へき地医療拠点病院）" sheetId="43" r:id="rId14"/>
    <sheet name="13 南海トラフ（へき地診療所）" sheetId="42" r:id="rId15"/>
    <sheet name="14 院内感染" sheetId="41" r:id="rId16"/>
    <sheet name="管理用（このシートは削除しないでください）" sheetId="9" r:id="rId17"/>
  </sheets>
  <definedNames>
    <definedName name="_xlnm._FilterDatabase" localSheetId="0" hidden="1">'(様式1) 総括表'!$B$6:$U$27</definedName>
    <definedName name="_xlnm.Print_Area" localSheetId="0">'(様式1) 総括表'!$A$1:$Y$44</definedName>
    <definedName name="_xlnm.Print_Area" localSheetId="1">'(様式2) 事業費内訳書'!$A$1:$U$55</definedName>
    <definedName name="_xlnm.Print_Area" localSheetId="2">'1 へき地診療所'!$A$1:$K$61</definedName>
    <definedName name="_xlnm.Print_Area" localSheetId="11">'10 分娩取扱'!$A$1:$K$59</definedName>
    <definedName name="_xlnm.Print_Area" localSheetId="12">'11 解剖・死亡時画像診断'!$A$1:$K$49</definedName>
    <definedName name="_xlnm.Print_Area" localSheetId="13">'13 南海トラフ（へき地医療拠点病院）'!$A$1:$K$56</definedName>
    <definedName name="_xlnm.Print_Area" localSheetId="14">'13 南海トラフ（へき地診療所）'!$A$1:$K$62</definedName>
    <definedName name="_xlnm.Print_Area" localSheetId="15">'14 院内感染'!$A$1:$K$60</definedName>
    <definedName name="_xlnm.Print_Area" localSheetId="3">'2 過疎'!$A$1:$K$56</definedName>
    <definedName name="_xlnm.Print_Area" localSheetId="4">'3 へき地保健指導所'!$A$1:$K$63</definedName>
    <definedName name="_xlnm.Print_Area" localSheetId="5">'4 研修医施設'!$A$1:$K$67</definedName>
    <definedName name="_xlnm.Print_Area" localSheetId="6">'5 臨床研修病院'!$A$1:$K$59</definedName>
    <definedName name="_xlnm.Print_Area" localSheetId="7">'6 へき地医療拠点病院'!$A$1:$K$53</definedName>
    <definedName name="_xlnm.Print_Area" localSheetId="8">'7 研修医環境'!$A$1:$K$69</definedName>
    <definedName name="_xlnm.Print_Area" localSheetId="9">'8 離島等患者宿泊'!$A$1:$K$61</definedName>
    <definedName name="_xlnm.Print_Area" localSheetId="10">'9 産科医療機関'!$A$1:$K$64</definedName>
    <definedName name="_xlnm.Print_Area" localSheetId="16">'管理用（このシートは削除しないでください）'!$A$1:$W$72</definedName>
    <definedName name="_xlnm.Print_Titles" localSheetId="0">'(様式1) 総括表'!$1:$6</definedName>
    <definedName name="_xlnm.Print_Titles" localSheetId="1">'(様式2) 事業費内訳書'!$A:$C</definedName>
    <definedName name="へき地医療拠点病院施設整備事業">'管理用（このシートは削除しないでください）'!$M$4:$M$6</definedName>
    <definedName name="へき地診療所施設整備事業">'管理用（このシートは削除しないでください）'!$H$4:$H$7</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解剖・死亡時画像診断等施設整備事業">'管理用（このシートは削除しないでください）'!$R$4</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南海トラフ地震及び日本海溝・千島海溝周辺海溝型地震に係る津波避難対策緊急事業">'管理用（このシートは削除しないでください）'!$S$4:$S$5</definedName>
    <definedName name="分娩取扱施設施設整備事業">'管理用（このシートは削除しないでください）'!$Q$4:$Q$5</definedName>
    <definedName name="補助事業名">'管理用（このシートは削除しないでください）'!$H$3:$T$3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6" i="3" l="1"/>
  <c r="T25" i="3"/>
  <c r="T24" i="3"/>
  <c r="T23" i="3"/>
  <c r="T22" i="3"/>
  <c r="T21" i="3"/>
  <c r="T20" i="3"/>
  <c r="T19" i="3"/>
  <c r="T18" i="3"/>
  <c r="T17" i="3"/>
  <c r="T16" i="3"/>
  <c r="T15" i="3"/>
  <c r="T14" i="3"/>
  <c r="T13" i="3"/>
  <c r="T12" i="3"/>
  <c r="T11" i="3"/>
  <c r="T10" i="3"/>
  <c r="T9" i="3"/>
  <c r="T8" i="3"/>
  <c r="T7" i="3"/>
  <c r="Q7" i="3"/>
  <c r="M7" i="3"/>
  <c r="K7" i="3"/>
  <c r="R7" i="3" l="1"/>
  <c r="Q27" i="3"/>
  <c r="R55" i="47"/>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S27" i="3"/>
  <c r="N27" i="3"/>
  <c r="J27" i="3"/>
  <c r="I27" i="3"/>
  <c r="U26" i="3" l="1"/>
  <c r="U25" i="3"/>
  <c r="U24" i="3"/>
  <c r="U23" i="3"/>
  <c r="U22" i="3"/>
  <c r="U21" i="3"/>
  <c r="U20" i="3"/>
  <c r="U19" i="3"/>
  <c r="U18" i="3"/>
  <c r="U17" i="3"/>
  <c r="U16" i="3"/>
  <c r="U15" i="3"/>
  <c r="U14" i="3"/>
  <c r="U13" i="3"/>
  <c r="U12" i="3"/>
  <c r="U11" i="3"/>
  <c r="U10" i="3"/>
  <c r="T27" i="3"/>
  <c r="U9" i="3"/>
  <c r="U8" i="3"/>
  <c r="AD26" i="3"/>
  <c r="AC26" i="3"/>
  <c r="AB26" i="3"/>
  <c r="AA26" i="3"/>
  <c r="Z26" i="3"/>
  <c r="Q26" i="3"/>
  <c r="R26" i="3" s="1"/>
  <c r="M26" i="3"/>
  <c r="K26" i="3"/>
  <c r="AD25" i="3"/>
  <c r="AC25" i="3"/>
  <c r="AB25" i="3"/>
  <c r="AA25" i="3"/>
  <c r="Z25" i="3"/>
  <c r="Q25" i="3"/>
  <c r="R25" i="3" s="1"/>
  <c r="M25" i="3"/>
  <c r="K25" i="3"/>
  <c r="AD24" i="3"/>
  <c r="AC24" i="3"/>
  <c r="AB24" i="3"/>
  <c r="AA24" i="3"/>
  <c r="Z24" i="3"/>
  <c r="Q24" i="3"/>
  <c r="R24" i="3" s="1"/>
  <c r="M24" i="3"/>
  <c r="K24" i="3"/>
  <c r="AD23" i="3"/>
  <c r="AC23" i="3"/>
  <c r="AB23" i="3"/>
  <c r="AA23" i="3"/>
  <c r="Z23" i="3"/>
  <c r="Q23" i="3"/>
  <c r="R23" i="3" s="1"/>
  <c r="M23" i="3"/>
  <c r="K23" i="3"/>
  <c r="AD22" i="3"/>
  <c r="AC22" i="3"/>
  <c r="AB22" i="3"/>
  <c r="AA22" i="3"/>
  <c r="Z22" i="3"/>
  <c r="Q22" i="3"/>
  <c r="R22" i="3" s="1"/>
  <c r="M22" i="3"/>
  <c r="K22" i="3"/>
  <c r="AD21" i="3"/>
  <c r="AC21" i="3"/>
  <c r="AB21" i="3"/>
  <c r="AA21" i="3"/>
  <c r="Z21" i="3"/>
  <c r="Q21" i="3"/>
  <c r="R21" i="3" s="1"/>
  <c r="M21" i="3"/>
  <c r="K21" i="3"/>
  <c r="AD20" i="3"/>
  <c r="AC20" i="3"/>
  <c r="AB20" i="3"/>
  <c r="AA20" i="3"/>
  <c r="Z20" i="3"/>
  <c r="Q20" i="3"/>
  <c r="R20" i="3" s="1"/>
  <c r="M20" i="3"/>
  <c r="K20" i="3"/>
  <c r="AD19" i="3"/>
  <c r="AC19" i="3"/>
  <c r="AB19" i="3"/>
  <c r="AA19" i="3"/>
  <c r="Z19" i="3"/>
  <c r="Q19" i="3"/>
  <c r="R19" i="3" s="1"/>
  <c r="M19" i="3"/>
  <c r="K19" i="3"/>
  <c r="AD18" i="3"/>
  <c r="AC18" i="3"/>
  <c r="AB18" i="3"/>
  <c r="AA18" i="3"/>
  <c r="Z18" i="3"/>
  <c r="Q18" i="3"/>
  <c r="R18" i="3" s="1"/>
  <c r="M18" i="3"/>
  <c r="K18" i="3"/>
  <c r="AD17" i="3"/>
  <c r="AC17" i="3"/>
  <c r="AB17" i="3"/>
  <c r="AA17" i="3"/>
  <c r="Z17" i="3"/>
  <c r="Q17" i="3"/>
  <c r="R17" i="3" s="1"/>
  <c r="M17" i="3"/>
  <c r="K17" i="3"/>
  <c r="AD16" i="3"/>
  <c r="AC16" i="3"/>
  <c r="AB16" i="3"/>
  <c r="AA16" i="3"/>
  <c r="Z16" i="3"/>
  <c r="Q16" i="3"/>
  <c r="R16" i="3" s="1"/>
  <c r="M16" i="3"/>
  <c r="K16" i="3"/>
  <c r="AD15" i="3"/>
  <c r="AC15" i="3"/>
  <c r="AB15" i="3"/>
  <c r="AA15" i="3"/>
  <c r="Z15" i="3"/>
  <c r="Q15" i="3"/>
  <c r="R15" i="3" s="1"/>
  <c r="M15" i="3"/>
  <c r="K15" i="3"/>
  <c r="AD14" i="3"/>
  <c r="AC14" i="3"/>
  <c r="AB14" i="3"/>
  <c r="AA14" i="3"/>
  <c r="Z14" i="3"/>
  <c r="AD13" i="3"/>
  <c r="AC13" i="3"/>
  <c r="AB13" i="3"/>
  <c r="AA13" i="3"/>
  <c r="Z13" i="3"/>
  <c r="AD12" i="3"/>
  <c r="AC12" i="3"/>
  <c r="AB12" i="3"/>
  <c r="AA12" i="3"/>
  <c r="Z12" i="3"/>
  <c r="AD11" i="3"/>
  <c r="AC11" i="3"/>
  <c r="AB11" i="3"/>
  <c r="AA11" i="3"/>
  <c r="Z11" i="3"/>
  <c r="AD10" i="3"/>
  <c r="AC10" i="3"/>
  <c r="AB10" i="3"/>
  <c r="AA10" i="3"/>
  <c r="Z10" i="3"/>
  <c r="AD9" i="3"/>
  <c r="AC9" i="3"/>
  <c r="AB9" i="3"/>
  <c r="AA9" i="3"/>
  <c r="Z9" i="3"/>
  <c r="AD8" i="3"/>
  <c r="AC8" i="3"/>
  <c r="AB8" i="3"/>
  <c r="AA8" i="3"/>
  <c r="Z8" i="3"/>
  <c r="AC7" i="3"/>
  <c r="AB7" i="3"/>
  <c r="AA7" i="3"/>
  <c r="AD7" i="3"/>
  <c r="Z7" i="3"/>
  <c r="U7" i="3" l="1"/>
  <c r="U27" i="3" s="1"/>
  <c r="Q14" i="3"/>
  <c r="R14" i="3" s="1"/>
  <c r="Q13" i="3"/>
  <c r="R13" i="3" s="1"/>
  <c r="Q12" i="3"/>
  <c r="R12" i="3" s="1"/>
  <c r="Q11" i="3"/>
  <c r="R11" i="3" s="1"/>
  <c r="Q10" i="3"/>
  <c r="R10" i="3" s="1"/>
  <c r="Q9" i="3"/>
  <c r="R9" i="3" s="1"/>
  <c r="Q8" i="3"/>
  <c r="R8" i="3" s="1"/>
  <c r="M14" i="3"/>
  <c r="M13" i="3"/>
  <c r="M12" i="3"/>
  <c r="M11" i="3"/>
  <c r="M10" i="3"/>
  <c r="M9" i="3"/>
  <c r="M8" i="3"/>
  <c r="K14" i="3"/>
  <c r="K13" i="3"/>
  <c r="K12" i="3"/>
  <c r="K11" i="3"/>
  <c r="K10" i="3"/>
  <c r="K9" i="3"/>
  <c r="K8" i="3"/>
  <c r="K27" i="3" l="1"/>
  <c r="R27" i="3"/>
  <c r="G17" i="38"/>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胡 高博(ebisu-takahiro.jh6)</author>
  </authors>
  <commentList>
    <comment ref="I4" authorId="0" shapeId="0" xr:uid="{D85EA66E-17BD-4C84-9886-3C4898C201EF}">
      <text>
        <r>
          <rPr>
            <sz val="11"/>
            <color indexed="81"/>
            <rFont val="ＭＳ Ｐゴシック"/>
            <family val="3"/>
            <charset val="128"/>
          </rPr>
          <t>消費税込みの額を記載すること</t>
        </r>
      </text>
    </comment>
    <comment ref="S4" authorId="0" shapeId="0" xr:uid="{5FA68CD3-117A-4E7A-966A-AF0C66346B2F}">
      <text>
        <r>
          <rPr>
            <sz val="11"/>
            <color indexed="81"/>
            <rFont val="ＭＳ Ｐゴシック"/>
            <family val="3"/>
            <charset val="128"/>
          </rPr>
          <t>・必ず記載すること
・国からの直接補助及び都道府県自らが実施主体の場合は「-」（半角ハイフン）を入力</t>
        </r>
      </text>
    </comment>
    <comment ref="L5" authorId="1" shapeId="0" xr:uid="{F6F5943F-0C4A-427C-BAEE-6061767ECB9A}">
      <text>
        <r>
          <rPr>
            <sz val="11"/>
            <color indexed="81"/>
            <rFont val="MS P ゴシック"/>
            <family val="3"/>
            <charset val="128"/>
          </rPr>
          <t>「面積」または「か所数」または「室数」または「施設数」</t>
        </r>
      </text>
    </comment>
    <comment ref="O5" authorId="1" shapeId="0" xr:uid="{0E1B57B1-420F-4DFE-885C-42077B2438AC}">
      <text>
        <r>
          <rPr>
            <sz val="11"/>
            <color indexed="81"/>
            <rFont val="MS P ゴシック"/>
            <family val="3"/>
            <charset val="128"/>
          </rPr>
          <t>「面積」または「か所数」または「室数」または「施設数」</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sharedStrings.xml><?xml version="1.0" encoding="utf-8"?>
<sst xmlns="http://schemas.openxmlformats.org/spreadsheetml/2006/main" count="1494" uniqueCount="586">
  <si>
    <t>Ａ</t>
  </si>
  <si>
    <t>Ｂ</t>
  </si>
  <si>
    <t>Ａ－Ｂ＝Ｃ</t>
  </si>
  <si>
    <t>Ｄ</t>
  </si>
  <si>
    <t>Ｅ</t>
  </si>
  <si>
    <t>Ｆ</t>
  </si>
  <si>
    <t>Ｇ</t>
  </si>
  <si>
    <t>Ｈ</t>
  </si>
  <si>
    <t>Ｉ</t>
  </si>
  <si>
    <t>都道府県</t>
  </si>
  <si>
    <t>補助事業者名</t>
  </si>
  <si>
    <t>施　設　名</t>
  </si>
  <si>
    <t>総事業費</t>
  </si>
  <si>
    <t>差引事業費</t>
  </si>
  <si>
    <t>対象経費の支出予定額</t>
  </si>
  <si>
    <t>基　　　準　　　額</t>
  </si>
  <si>
    <t>所　在　地</t>
  </si>
  <si>
    <t>単価</t>
  </si>
  <si>
    <t>金額</t>
  </si>
  <si>
    <t>市町村名</t>
  </si>
  <si>
    <t>円</t>
  </si>
  <si>
    <t>補助対象部分</t>
    <rPh sb="0" eb="2">
      <t>ホジョ</t>
    </rPh>
    <rPh sb="2" eb="4">
      <t>タイショウ</t>
    </rPh>
    <rPh sb="4" eb="6">
      <t>ブブン</t>
    </rPh>
    <phoneticPr fontId="6"/>
  </si>
  <si>
    <t>開　設　者</t>
    <phoneticPr fontId="6"/>
  </si>
  <si>
    <t>選　定　額</t>
    <phoneticPr fontId="6"/>
  </si>
  <si>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</si>
  <si>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</si>
  <si>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</si>
  <si>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</si>
  <si>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</si>
  <si>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</si>
  <si>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</si>
  <si>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</si>
  <si>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</si>
  <si>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</si>
  <si>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</si>
  <si>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</si>
  <si>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</si>
  <si>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</si>
  <si>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</si>
  <si>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</si>
  <si>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</si>
  <si>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</si>
  <si>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</si>
  <si>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6"/>
  </si>
  <si>
    <t>区分</t>
    <rPh sb="0" eb="2">
      <t>クブン</t>
    </rPh>
    <phoneticPr fontId="6"/>
  </si>
  <si>
    <t>費目</t>
    <phoneticPr fontId="6"/>
  </si>
  <si>
    <t>員数</t>
    <phoneticPr fontId="6"/>
  </si>
  <si>
    <t>単価</t>
    <phoneticPr fontId="6"/>
  </si>
  <si>
    <t>金額</t>
    <phoneticPr fontId="6"/>
  </si>
  <si>
    <t>補助対象事業分</t>
    <rPh sb="0" eb="2">
      <t>ホジョ</t>
    </rPh>
    <rPh sb="2" eb="4">
      <t>タイショウ</t>
    </rPh>
    <rPh sb="4" eb="7">
      <t>ジギョウブン</t>
    </rPh>
    <phoneticPr fontId="6"/>
  </si>
  <si>
    <t>補助対象事業外分</t>
    <rPh sb="0" eb="2">
      <t>ホジョ</t>
    </rPh>
    <rPh sb="2" eb="4">
      <t>タイショウ</t>
    </rPh>
    <rPh sb="4" eb="6">
      <t>ジギョウ</t>
    </rPh>
    <rPh sb="6" eb="7">
      <t>ガイ</t>
    </rPh>
    <phoneticPr fontId="6"/>
  </si>
  <si>
    <t>補助対象経費</t>
    <rPh sb="0" eb="2">
      <t>ホジョ</t>
    </rPh>
    <rPh sb="2" eb="4">
      <t>タイショウ</t>
    </rPh>
    <rPh sb="4" eb="6">
      <t>ケイヒ</t>
    </rPh>
    <phoneticPr fontId="6"/>
  </si>
  <si>
    <t>補助対象外経費</t>
    <rPh sb="0" eb="2">
      <t>ホジョ</t>
    </rPh>
    <rPh sb="2" eb="5">
      <t>タイショウガイ</t>
    </rPh>
    <rPh sb="5" eb="7">
      <t>ケイヒ</t>
    </rPh>
    <phoneticPr fontId="6"/>
  </si>
  <si>
    <t>事業区分</t>
    <phoneticPr fontId="6"/>
  </si>
  <si>
    <t>・</t>
  </si>
  <si>
    <t>・</t>
    <phoneticPr fontId="6"/>
  </si>
  <si>
    <t>【診療棟】</t>
    <rPh sb="1" eb="3">
      <t>シンリョウ</t>
    </rPh>
    <rPh sb="3" eb="4">
      <t>トウ</t>
    </rPh>
    <phoneticPr fontId="6"/>
  </si>
  <si>
    <t>【病棟】</t>
    <rPh sb="1" eb="3">
      <t>ビョウトウ</t>
    </rPh>
    <phoneticPr fontId="6"/>
  </si>
  <si>
    <t xml:space="preserve"> &lt;附帯工事&gt;</t>
    <phoneticPr fontId="6"/>
  </si>
  <si>
    <t xml:space="preserve"> &lt;附帯工事&gt;         </t>
    <phoneticPr fontId="6"/>
  </si>
  <si>
    <t>合計（総事業費）</t>
    <rPh sb="0" eb="2">
      <t>ゴウケイ</t>
    </rPh>
    <rPh sb="3" eb="4">
      <t>ソウ</t>
    </rPh>
    <rPh sb="4" eb="7">
      <t>ジギョウヒ</t>
    </rPh>
    <phoneticPr fontId="6"/>
  </si>
  <si>
    <t xml:space="preserve">計         </t>
    <phoneticPr fontId="6"/>
  </si>
  <si>
    <t>小　計</t>
    <phoneticPr fontId="6"/>
  </si>
  <si>
    <t>合　計</t>
    <rPh sb="0" eb="1">
      <t>ゴウ</t>
    </rPh>
    <rPh sb="2" eb="3">
      <t>ケイ</t>
    </rPh>
    <phoneticPr fontId="6"/>
  </si>
  <si>
    <t>総　合　計</t>
    <rPh sb="0" eb="1">
      <t>フサ</t>
    </rPh>
    <rPh sb="2" eb="3">
      <t>ゴウ</t>
    </rPh>
    <rPh sb="4" eb="5">
      <t>ケイ</t>
    </rPh>
    <phoneticPr fontId="6"/>
  </si>
  <si>
    <t>事業区分</t>
    <rPh sb="0" eb="2">
      <t>ジギョウ</t>
    </rPh>
    <rPh sb="2" eb="4">
      <t>クブン</t>
    </rPh>
    <phoneticPr fontId="6"/>
  </si>
  <si>
    <t>施工内容</t>
    <rPh sb="0" eb="2">
      <t>セコウ</t>
    </rPh>
    <rPh sb="2" eb="4">
      <t>ナイヨウ</t>
    </rPh>
    <phoneticPr fontId="6"/>
  </si>
  <si>
    <t>構造</t>
    <rPh sb="0" eb="2">
      <t>コウゾウ</t>
    </rPh>
    <phoneticPr fontId="6"/>
  </si>
  <si>
    <t>(1) へき地診療所施設整備事業</t>
    <phoneticPr fontId="6"/>
  </si>
  <si>
    <t>鉄骨鉄筋コンクリート造</t>
    <rPh sb="0" eb="2">
      <t>テッコツ</t>
    </rPh>
    <rPh sb="2" eb="4">
      <t>テッキン</t>
    </rPh>
    <phoneticPr fontId="6"/>
  </si>
  <si>
    <t>(2) 過疎地域等特定診療所施設整備事業</t>
    <phoneticPr fontId="6"/>
  </si>
  <si>
    <t>鉄筋コンクリート造</t>
    <rPh sb="0" eb="2">
      <t>テッキン</t>
    </rPh>
    <phoneticPr fontId="6"/>
  </si>
  <si>
    <t>(3) へき地保健指導所施設整備事業</t>
    <phoneticPr fontId="6"/>
  </si>
  <si>
    <t>鉄骨造（鉄筋コンクリート造と同等の強度）</t>
    <rPh sb="0" eb="2">
      <t>テッコツ</t>
    </rPh>
    <rPh sb="4" eb="6">
      <t>テッキン</t>
    </rPh>
    <rPh sb="12" eb="13">
      <t>ヅク</t>
    </rPh>
    <rPh sb="14" eb="16">
      <t>ドウトウ</t>
    </rPh>
    <rPh sb="17" eb="19">
      <t>キョウド</t>
    </rPh>
    <phoneticPr fontId="6"/>
  </si>
  <si>
    <t>(4) 研修医のための研修施設整備事業</t>
    <phoneticPr fontId="6"/>
  </si>
  <si>
    <t>鉄骨造（ブロック造と同等の強度）</t>
    <rPh sb="0" eb="2">
      <t>テッコツ</t>
    </rPh>
    <rPh sb="8" eb="9">
      <t>ツク</t>
    </rPh>
    <rPh sb="10" eb="12">
      <t>ドウトウ</t>
    </rPh>
    <rPh sb="13" eb="15">
      <t>キョウド</t>
    </rPh>
    <phoneticPr fontId="6"/>
  </si>
  <si>
    <t>(5) 臨床研修病院施設整備事業</t>
    <phoneticPr fontId="6"/>
  </si>
  <si>
    <t>ブロック造</t>
    <rPh sb="4" eb="5">
      <t>ヅク</t>
    </rPh>
    <phoneticPr fontId="6"/>
  </si>
  <si>
    <t>(6) へき地医療拠点病院施設整備事業</t>
    <phoneticPr fontId="6"/>
  </si>
  <si>
    <t>木造</t>
    <rPh sb="0" eb="2">
      <t>モクゾウ</t>
    </rPh>
    <phoneticPr fontId="6"/>
  </si>
  <si>
    <t>(7) 医師臨床研修病院研修医環境整備事業</t>
    <phoneticPr fontId="6"/>
  </si>
  <si>
    <t>プレハブ造</t>
    <rPh sb="4" eb="5">
      <t>ツク</t>
    </rPh>
    <phoneticPr fontId="6"/>
  </si>
  <si>
    <t>(8) 離島等患者宿泊施設施設整備事業</t>
    <phoneticPr fontId="6"/>
  </si>
  <si>
    <t>(9) 産科医療機関施設整備事業</t>
    <phoneticPr fontId="6"/>
  </si>
  <si>
    <t>(10) 分娩取扱施設施設整備事業</t>
    <phoneticPr fontId="6"/>
  </si>
  <si>
    <t>(12) 有床診療所等スプリンクラー等施設整備事業</t>
    <phoneticPr fontId="6"/>
  </si>
  <si>
    <t>←「事業区分」はプルダウンから選択</t>
    <rPh sb="2" eb="4">
      <t>ジギョウ</t>
    </rPh>
    <rPh sb="4" eb="6">
      <t>クブン</t>
    </rPh>
    <rPh sb="15" eb="17">
      <t>センタク</t>
    </rPh>
    <phoneticPr fontId="6"/>
  </si>
  <si>
    <t>外分」とは当該事業の補助金の交付の対象としない部分（財産処分の制限がかからない部分）を指す。</t>
    <phoneticPr fontId="6"/>
  </si>
  <si>
    <t xml:space="preserve">      　</t>
    <phoneticPr fontId="6"/>
  </si>
  <si>
    <t>なお、単年度事業の場合には、「総事業」欄のみに記入すること。</t>
    <phoneticPr fontId="6"/>
  </si>
  <si>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6"/>
  </si>
  <si>
    <t>（４）はさらに、事業の種別により新築、改築、増築、改修等に区分すること。</t>
    <phoneticPr fontId="6"/>
  </si>
  <si>
    <t xml:space="preserve">    </t>
    <phoneticPr fontId="6"/>
  </si>
  <si>
    <t xml:space="preserve"> なお、事業の種別は次による。</t>
    <phoneticPr fontId="6"/>
  </si>
  <si>
    <t xml:space="preserve">     </t>
    <phoneticPr fontId="6"/>
  </si>
  <si>
    <t xml:space="preserve">   </t>
    <phoneticPr fontId="6"/>
  </si>
  <si>
    <t>補助対象事業分の備考欄の「整備病床数」は、補助対象事業分に含まれる病床数を記入すること。</t>
    <phoneticPr fontId="6"/>
  </si>
  <si>
    <t>全体の事業が３か年以上にわたる計画の場合には、「年度別内訳」欄を適宜増やして作成すること。</t>
    <phoneticPr fontId="6"/>
  </si>
  <si>
    <t>（１）</t>
    <phoneticPr fontId="6"/>
  </si>
  <si>
    <t>（２）</t>
    <phoneticPr fontId="6"/>
  </si>
  <si>
    <t>（３）</t>
    <phoneticPr fontId="6"/>
  </si>
  <si>
    <t>（４）</t>
    <phoneticPr fontId="6"/>
  </si>
  <si>
    <t>（５）</t>
    <phoneticPr fontId="6"/>
  </si>
  <si>
    <t>（６）</t>
    <phoneticPr fontId="6"/>
  </si>
  <si>
    <t>（７）</t>
    <phoneticPr fontId="6"/>
  </si>
  <si>
    <t>「事業区分」には、医療施設等施設整備費補助金交付要綱の５（交付額の算定方法）の表の「１区分」欄に定める事業区分を、</t>
    <phoneticPr fontId="6"/>
  </si>
  <si>
    <t>「補助対象事業分」とは当該事業の補助金の交付の対象とする部分（財産処分の制限がかかる部分）を指し、「補助対象事業</t>
    <phoneticPr fontId="6"/>
  </si>
  <si>
    <t>「補助対象外経費」とは補助対象事業分のうち、医療施設等施設整備費補助金交付要綱に定める（交付の対象外費用）に該</t>
    <phoneticPr fontId="6"/>
  </si>
  <si>
    <t>　　新　　築：新たに建物を建築する場合</t>
    <phoneticPr fontId="6"/>
  </si>
  <si>
    <t>　　改　　築：従前の建物を取りこわして、これと位置・構造・規模がほぼ同程度のものを建築する場合</t>
    <phoneticPr fontId="6"/>
  </si>
  <si>
    <t>　　増　　築：敷地内の既存の建物を建て増しする場合で、敷地内に別に建物を新築する場合を含む</t>
    <phoneticPr fontId="6"/>
  </si>
  <si>
    <t>有</t>
  </si>
  <si>
    <t>様式３－１</t>
    <rPh sb="0" eb="2">
      <t>ヨウシキ</t>
    </rPh>
    <phoneticPr fontId="6"/>
  </si>
  <si>
    <t>（１）へき地診療所施設整備事業</t>
    <rPh sb="5" eb="6">
      <t>チ</t>
    </rPh>
    <rPh sb="6" eb="9">
      <t>シンリョウジョ</t>
    </rPh>
    <rPh sb="9" eb="11">
      <t>シセツ</t>
    </rPh>
    <rPh sb="11" eb="13">
      <t>セイビ</t>
    </rPh>
    <rPh sb="13" eb="15">
      <t>ジギョウ</t>
    </rPh>
    <phoneticPr fontId="6"/>
  </si>
  <si>
    <t>団体名（開設者）</t>
    <rPh sb="0" eb="3">
      <t>ダンタイメイ</t>
    </rPh>
    <rPh sb="4" eb="7">
      <t>カイセツシャ</t>
    </rPh>
    <phoneticPr fontId="6"/>
  </si>
  <si>
    <t>所在地</t>
    <rPh sb="0" eb="3">
      <t>ショザイチ</t>
    </rPh>
    <phoneticPr fontId="6"/>
  </si>
  <si>
    <t>整備事業期間</t>
    <rPh sb="0" eb="2">
      <t>セイビ</t>
    </rPh>
    <rPh sb="2" eb="4">
      <t>ジギョウ</t>
    </rPh>
    <rPh sb="4" eb="6">
      <t>キカン</t>
    </rPh>
    <phoneticPr fontId="6"/>
  </si>
  <si>
    <t>診察室</t>
    <rPh sb="0" eb="3">
      <t>シンサツシツ</t>
    </rPh>
    <phoneticPr fontId="6"/>
  </si>
  <si>
    <t>処置室</t>
    <rPh sb="0" eb="2">
      <t>ショチ</t>
    </rPh>
    <rPh sb="2" eb="3">
      <t>シツ</t>
    </rPh>
    <phoneticPr fontId="6"/>
  </si>
  <si>
    <t>待合室</t>
    <rPh sb="0" eb="3">
      <t>マチアイシツ</t>
    </rPh>
    <phoneticPr fontId="6"/>
  </si>
  <si>
    <t>薬剤室</t>
    <rPh sb="0" eb="2">
      <t>ヤクザイ</t>
    </rPh>
    <rPh sb="2" eb="3">
      <t>シツ</t>
    </rPh>
    <phoneticPr fontId="6"/>
  </si>
  <si>
    <t>エックス線室</t>
    <rPh sb="4" eb="5">
      <t>セン</t>
    </rPh>
    <rPh sb="5" eb="6">
      <t>シツ</t>
    </rPh>
    <phoneticPr fontId="6"/>
  </si>
  <si>
    <t>その他</t>
    <rPh sb="2" eb="3">
      <t>タ</t>
    </rPh>
    <phoneticPr fontId="6"/>
  </si>
  <si>
    <t>看護師住宅</t>
    <rPh sb="0" eb="3">
      <t>カンゴシ</t>
    </rPh>
    <rPh sb="3" eb="5">
      <t>ジュウタク</t>
    </rPh>
    <phoneticPr fontId="6"/>
  </si>
  <si>
    <t>ヘリポート</t>
    <phoneticPr fontId="6"/>
  </si>
  <si>
    <t>合計</t>
    <rPh sb="0" eb="2">
      <t>ゴウケイ</t>
    </rPh>
    <phoneticPr fontId="6"/>
  </si>
  <si>
    <t>現在</t>
    <rPh sb="0" eb="2">
      <t>ゲンザイ</t>
    </rPh>
    <phoneticPr fontId="6"/>
  </si>
  <si>
    <t>整備後</t>
    <rPh sb="0" eb="2">
      <t>セイビ</t>
    </rPh>
    <rPh sb="2" eb="3">
      <t>ゴ</t>
    </rPh>
    <phoneticPr fontId="6"/>
  </si>
  <si>
    <t>施設整備事業計画書</t>
    <rPh sb="0" eb="2">
      <t>シセツ</t>
    </rPh>
    <rPh sb="2" eb="4">
      <t>セイビ</t>
    </rPh>
    <rPh sb="4" eb="6">
      <t>ジギョウ</t>
    </rPh>
    <rPh sb="6" eb="9">
      <t>ケイカクショ</t>
    </rPh>
    <phoneticPr fontId="6"/>
  </si>
  <si>
    <t>全体事業</t>
    <rPh sb="0" eb="2">
      <t>ゼンタイ</t>
    </rPh>
    <rPh sb="2" eb="4">
      <t>ジギョウ</t>
    </rPh>
    <phoneticPr fontId="6"/>
  </si>
  <si>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6"/>
  </si>
  <si>
    <t>病床数</t>
    <rPh sb="0" eb="3">
      <t>ビョウショウスウ</t>
    </rPh>
    <phoneticPr fontId="6"/>
  </si>
  <si>
    <t>医師・歯科
医師住宅</t>
    <rPh sb="0" eb="2">
      <t>イシ</t>
    </rPh>
    <rPh sb="3" eb="5">
      <t>シカ</t>
    </rPh>
    <rPh sb="6" eb="8">
      <t>イシ</t>
    </rPh>
    <rPh sb="8" eb="10">
      <t>ジュウタク</t>
    </rPh>
    <phoneticPr fontId="6"/>
  </si>
  <si>
    <t>既設分</t>
    <rPh sb="0" eb="2">
      <t>キセツ</t>
    </rPh>
    <rPh sb="2" eb="3">
      <t>ブン</t>
    </rPh>
    <phoneticPr fontId="6"/>
  </si>
  <si>
    <t>補助対象部門</t>
    <rPh sb="0" eb="2">
      <t>ホジョ</t>
    </rPh>
    <rPh sb="2" eb="4">
      <t>タイショウ</t>
    </rPh>
    <rPh sb="4" eb="6">
      <t>ブモン</t>
    </rPh>
    <phoneticPr fontId="6"/>
  </si>
  <si>
    <t>構造の種類
（主たる構造）</t>
    <rPh sb="0" eb="2">
      <t>コウゾウ</t>
    </rPh>
    <rPh sb="3" eb="5">
      <t>シュルイ</t>
    </rPh>
    <phoneticPr fontId="6"/>
  </si>
  <si>
    <t>過去の当該事業への国庫補助の有無</t>
    <rPh sb="0" eb="2">
      <t>カコ</t>
    </rPh>
    <rPh sb="3" eb="5">
      <t>トウガイ</t>
    </rPh>
    <rPh sb="5" eb="7">
      <t>ジギョウ</t>
    </rPh>
    <rPh sb="9" eb="11">
      <t>コッコ</t>
    </rPh>
    <rPh sb="11" eb="13">
      <t>ホジョ</t>
    </rPh>
    <rPh sb="14" eb="16">
      <t>ウム</t>
    </rPh>
    <phoneticPr fontId="6"/>
  </si>
  <si>
    <t>有無</t>
    <rPh sb="0" eb="2">
      <t>ウム</t>
    </rPh>
    <phoneticPr fontId="6"/>
  </si>
  <si>
    <t>有りの場合</t>
    <rPh sb="0" eb="1">
      <t>ア</t>
    </rPh>
    <rPh sb="3" eb="5">
      <t>バアイ</t>
    </rPh>
    <phoneticPr fontId="6"/>
  </si>
  <si>
    <t>補助年度</t>
    <rPh sb="0" eb="2">
      <t>ホジョ</t>
    </rPh>
    <rPh sb="2" eb="4">
      <t>ネンド</t>
    </rPh>
    <phoneticPr fontId="6"/>
  </si>
  <si>
    <t>補助面積</t>
    <rPh sb="0" eb="2">
      <t>ホジョ</t>
    </rPh>
    <rPh sb="2" eb="4">
      <t>メンセキ</t>
    </rPh>
    <phoneticPr fontId="6"/>
  </si>
  <si>
    <t>補助金額</t>
    <rPh sb="0" eb="2">
      <t>ホジョ</t>
    </rPh>
    <rPh sb="2" eb="4">
      <t>キンガク</t>
    </rPh>
    <phoneticPr fontId="6"/>
  </si>
  <si>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6"/>
  </si>
  <si>
    <t>有無：</t>
    <rPh sb="0" eb="2">
      <t>ウム</t>
    </rPh>
    <phoneticPr fontId="6"/>
  </si>
  <si>
    <t>内容：</t>
    <rPh sb="0" eb="2">
      <t>ナイヨウ</t>
    </rPh>
    <phoneticPr fontId="6"/>
  </si>
  <si>
    <t>事業の種別</t>
    <rPh sb="0" eb="2">
      <t>ジギョウ</t>
    </rPh>
    <rPh sb="3" eb="5">
      <t>シュベツ</t>
    </rPh>
    <phoneticPr fontId="6"/>
  </si>
  <si>
    <t>特定地域振興法の指定状況</t>
    <rPh sb="0" eb="2">
      <t>トクテイ</t>
    </rPh>
    <rPh sb="2" eb="4">
      <t>チイキ</t>
    </rPh>
    <rPh sb="4" eb="7">
      <t>シンコウホウ</t>
    </rPh>
    <rPh sb="8" eb="10">
      <t>シテイ</t>
    </rPh>
    <rPh sb="10" eb="12">
      <t>ジョウキョウ</t>
    </rPh>
    <phoneticPr fontId="6"/>
  </si>
  <si>
    <t>「過疎」</t>
    <rPh sb="1" eb="3">
      <t>カソ</t>
    </rPh>
    <phoneticPr fontId="6"/>
  </si>
  <si>
    <t>「離島」</t>
    <rPh sb="1" eb="3">
      <t>リトウ</t>
    </rPh>
    <phoneticPr fontId="6"/>
  </si>
  <si>
    <t>「豪雪」</t>
    <rPh sb="1" eb="3">
      <t>ゴウセツ</t>
    </rPh>
    <phoneticPr fontId="6"/>
  </si>
  <si>
    <t>「特豪」</t>
    <rPh sb="1" eb="2">
      <t>トク</t>
    </rPh>
    <rPh sb="2" eb="3">
      <t>ゴウ</t>
    </rPh>
    <phoneticPr fontId="6"/>
  </si>
  <si>
    <t>「山村」</t>
    <rPh sb="1" eb="3">
      <t>サンソン</t>
    </rPh>
    <phoneticPr fontId="6"/>
  </si>
  <si>
    <t>「奄美」</t>
    <rPh sb="1" eb="3">
      <t>アマミ</t>
    </rPh>
    <phoneticPr fontId="6"/>
  </si>
  <si>
    <t>「小笠原」</t>
    <rPh sb="1" eb="4">
      <t>オガサワラ</t>
    </rPh>
    <phoneticPr fontId="6"/>
  </si>
  <si>
    <t>「半島」</t>
    <rPh sb="1" eb="3">
      <t>ハントウ</t>
    </rPh>
    <phoneticPr fontId="6"/>
  </si>
  <si>
    <t>施設名</t>
    <rPh sb="0" eb="2">
      <t>シセツ</t>
    </rPh>
    <rPh sb="2" eb="3">
      <t>メイ</t>
    </rPh>
    <phoneticPr fontId="6"/>
  </si>
  <si>
    <t>設置地区の状況</t>
    <rPh sb="0" eb="2">
      <t>セッチ</t>
    </rPh>
    <rPh sb="2" eb="4">
      <t>チク</t>
    </rPh>
    <rPh sb="5" eb="7">
      <t>ジョウキョウ</t>
    </rPh>
    <phoneticPr fontId="6"/>
  </si>
  <si>
    <t>有床の場合、病床数</t>
    <rPh sb="0" eb="2">
      <t>ユウショウ</t>
    </rPh>
    <rPh sb="3" eb="5">
      <t>バアイ</t>
    </rPh>
    <rPh sb="6" eb="9">
      <t>ビョウショウスウ</t>
    </rPh>
    <phoneticPr fontId="6"/>
  </si>
  <si>
    <t>１．整備事業計画等の概要</t>
    <rPh sb="2" eb="4">
      <t>セイビ</t>
    </rPh>
    <rPh sb="4" eb="6">
      <t>ジギョウ</t>
    </rPh>
    <rPh sb="6" eb="8">
      <t>ケイカク</t>
    </rPh>
    <rPh sb="8" eb="9">
      <t>トウ</t>
    </rPh>
    <rPh sb="10" eb="12">
      <t>ガイヨウ</t>
    </rPh>
    <phoneticPr fontId="6"/>
  </si>
  <si>
    <t>２．整備事業の概要</t>
    <rPh sb="2" eb="4">
      <t>セイビ</t>
    </rPh>
    <rPh sb="4" eb="6">
      <t>ジギョウ</t>
    </rPh>
    <rPh sb="7" eb="9">
      <t>ガイヨウ</t>
    </rPh>
    <phoneticPr fontId="6"/>
  </si>
  <si>
    <t>３．整備事業の必要性（具体的に記載）</t>
    <rPh sb="2" eb="4">
      <t>セイビ</t>
    </rPh>
    <rPh sb="4" eb="6">
      <t>ジギョウ</t>
    </rPh>
    <rPh sb="7" eb="10">
      <t>ヒツヨウセイ</t>
    </rPh>
    <rPh sb="11" eb="14">
      <t>グタイテキ</t>
    </rPh>
    <rPh sb="15" eb="17">
      <t>キサイ</t>
    </rPh>
    <phoneticPr fontId="6"/>
  </si>
  <si>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6"/>
  </si>
  <si>
    <t>「沖縄離島」</t>
    <rPh sb="1" eb="3">
      <t>オキナワ</t>
    </rPh>
    <rPh sb="3" eb="5">
      <t>リトウ</t>
    </rPh>
    <phoneticPr fontId="6"/>
  </si>
  <si>
    <t>(6) 豪雪地帯対策特別措置法 第2条第1項の指定地域</t>
    <rPh sb="4" eb="6">
      <t>ゴウセツ</t>
    </rPh>
    <rPh sb="6" eb="8">
      <t>チタイ</t>
    </rPh>
    <rPh sb="8" eb="10">
      <t>タイサク</t>
    </rPh>
    <rPh sb="10" eb="12">
      <t>トクベツ</t>
    </rPh>
    <rPh sb="12" eb="15">
      <t>ソチホウ</t>
    </rPh>
    <phoneticPr fontId="6"/>
  </si>
  <si>
    <t>(7) 豪雪地帯対策特別措置法 第2条第2項の指定地域</t>
    <rPh sb="4" eb="6">
      <t>ゴウセツ</t>
    </rPh>
    <rPh sb="6" eb="8">
      <t>チタイ</t>
    </rPh>
    <rPh sb="8" eb="10">
      <t>タイサク</t>
    </rPh>
    <rPh sb="10" eb="12">
      <t>トクベツ</t>
    </rPh>
    <rPh sb="12" eb="15">
      <t>ソチホウ</t>
    </rPh>
    <phoneticPr fontId="6"/>
  </si>
  <si>
    <t>(8) 山村振興法 第7条第1項の指定地域</t>
    <rPh sb="4" eb="6">
      <t>サンソン</t>
    </rPh>
    <rPh sb="6" eb="9">
      <t>シンコウホウ</t>
    </rPh>
    <phoneticPr fontId="6"/>
  </si>
  <si>
    <t>(9) 半島振興法 第2条第1項の指定地域</t>
    <rPh sb="4" eb="6">
      <t>ハントウ</t>
    </rPh>
    <rPh sb="6" eb="9">
      <t>シンコウホウ</t>
    </rPh>
    <phoneticPr fontId="6"/>
  </si>
  <si>
    <t>(10) 該当なし</t>
    <rPh sb="5" eb="7">
      <t>ガイトウ</t>
    </rPh>
    <phoneticPr fontId="6"/>
  </si>
  <si>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6"/>
  </si>
  <si>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6"/>
  </si>
  <si>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6"/>
  </si>
  <si>
    <t>(1)～(4)に該当する場合</t>
    <rPh sb="8" eb="10">
      <t>ガイトウ</t>
    </rPh>
    <rPh sb="12" eb="14">
      <t>バアイ</t>
    </rPh>
    <phoneticPr fontId="6"/>
  </si>
  <si>
    <t>(1)～(4)に該当しない場合</t>
    <rPh sb="8" eb="10">
      <t>ガイトウ</t>
    </rPh>
    <rPh sb="13" eb="15">
      <t>バアイ</t>
    </rPh>
    <phoneticPr fontId="6"/>
  </si>
  <si>
    <t>最最寄り医療機関の状況</t>
    <rPh sb="0" eb="1">
      <t>サイ</t>
    </rPh>
    <rPh sb="1" eb="3">
      <t>モヨ</t>
    </rPh>
    <rPh sb="4" eb="6">
      <t>イリョウ</t>
    </rPh>
    <rPh sb="6" eb="8">
      <t>キカン</t>
    </rPh>
    <rPh sb="9" eb="11">
      <t>ジョウキョウ</t>
    </rPh>
    <phoneticPr fontId="6"/>
  </si>
  <si>
    <t>診療所からの時間（分）</t>
    <rPh sb="0" eb="3">
      <t>シンリョウジョ</t>
    </rPh>
    <rPh sb="6" eb="8">
      <t>ジカン</t>
    </rPh>
    <rPh sb="9" eb="10">
      <t>フン</t>
    </rPh>
    <phoneticPr fontId="6"/>
  </si>
  <si>
    <t>【自動車】</t>
    <phoneticPr fontId="6"/>
  </si>
  <si>
    <t>【公共交通機関及び徒歩】</t>
    <phoneticPr fontId="6"/>
  </si>
  <si>
    <t>その交通機関</t>
    <rPh sb="2" eb="4">
      <t>コウツウ</t>
    </rPh>
    <rPh sb="4" eb="6">
      <t>キカン</t>
    </rPh>
    <phoneticPr fontId="6"/>
  </si>
  <si>
    <t>診療所からの距離（ｋｍ）</t>
    <rPh sb="0" eb="3">
      <t>シンリョウジョ</t>
    </rPh>
    <rPh sb="6" eb="8">
      <t>キョリ</t>
    </rPh>
    <phoneticPr fontId="6"/>
  </si>
  <si>
    <t>所在市町村</t>
    <rPh sb="0" eb="2">
      <t>ショザイ</t>
    </rPh>
    <rPh sb="2" eb="5">
      <t>シチョウソン</t>
    </rPh>
    <phoneticPr fontId="6"/>
  </si>
  <si>
    <t>病床数</t>
    <rPh sb="0" eb="3">
      <t>ビョウショウスウ</t>
    </rPh>
    <phoneticPr fontId="6"/>
  </si>
  <si>
    <t>施設名</t>
    <rPh sb="0" eb="3">
      <t>シセツメイ</t>
    </rPh>
    <phoneticPr fontId="6"/>
  </si>
  <si>
    <t>診療日数</t>
    <rPh sb="0" eb="2">
      <t>シンリョウ</t>
    </rPh>
    <rPh sb="2" eb="4">
      <t>ニッスウ</t>
    </rPh>
    <phoneticPr fontId="6"/>
  </si>
  <si>
    <t>日／週</t>
    <rPh sb="0" eb="1">
      <t>ニチ</t>
    </rPh>
    <rPh sb="2" eb="3">
      <t>シュウ</t>
    </rPh>
    <phoneticPr fontId="6"/>
  </si>
  <si>
    <t>床</t>
    <rPh sb="0" eb="1">
      <t>ユカ</t>
    </rPh>
    <phoneticPr fontId="6"/>
  </si>
  <si>
    <t>他の医療機関がない離島か</t>
    <rPh sb="0" eb="1">
      <t>タ</t>
    </rPh>
    <rPh sb="2" eb="4">
      <t>イリョウ</t>
    </rPh>
    <rPh sb="4" eb="6">
      <t>キカン</t>
    </rPh>
    <rPh sb="9" eb="11">
      <t>リトウ</t>
    </rPh>
    <phoneticPr fontId="6"/>
  </si>
  <si>
    <t>主な診療科</t>
    <rPh sb="0" eb="1">
      <t>オモ</t>
    </rPh>
    <rPh sb="2" eb="5">
      <t>シンリョウカ</t>
    </rPh>
    <phoneticPr fontId="6"/>
  </si>
  <si>
    <t>特定地域振興法の指定状況等</t>
    <rPh sb="12" eb="13">
      <t>トウ</t>
    </rPh>
    <phoneticPr fontId="6"/>
  </si>
  <si>
    <t>半径４ｋｍ区域内の人口（人）</t>
    <rPh sb="0" eb="2">
      <t>ハンケイ</t>
    </rPh>
    <rPh sb="5" eb="8">
      <t>クイキナイ</t>
    </rPh>
    <rPh sb="9" eb="11">
      <t>ジンコウ</t>
    </rPh>
    <rPh sb="12" eb="13">
      <t>ニン</t>
    </rPh>
    <phoneticPr fontId="6"/>
  </si>
  <si>
    <t>島の人口（人）</t>
    <rPh sb="0" eb="1">
      <t>シマ</t>
    </rPh>
    <rPh sb="2" eb="4">
      <t>ジンコウ</t>
    </rPh>
    <rPh sb="5" eb="6">
      <t>ニン</t>
    </rPh>
    <phoneticPr fontId="6"/>
  </si>
  <si>
    <t>新築</t>
    <rPh sb="0" eb="2">
      <t>シンチク</t>
    </rPh>
    <phoneticPr fontId="6"/>
  </si>
  <si>
    <t>移転新築</t>
    <rPh sb="0" eb="2">
      <t>イテン</t>
    </rPh>
    <rPh sb="2" eb="4">
      <t>シンチク</t>
    </rPh>
    <phoneticPr fontId="6"/>
  </si>
  <si>
    <t>改築</t>
    <rPh sb="0" eb="2">
      <t>カイチク</t>
    </rPh>
    <phoneticPr fontId="6"/>
  </si>
  <si>
    <t>増築</t>
    <rPh sb="0" eb="2">
      <t>ゾウチク</t>
    </rPh>
    <phoneticPr fontId="6"/>
  </si>
  <si>
    <t>改修</t>
    <rPh sb="0" eb="2">
      <t>カイシュウ</t>
    </rPh>
    <phoneticPr fontId="6"/>
  </si>
  <si>
    <t>（２）過疎地域等特定診療所</t>
    <rPh sb="3" eb="5">
      <t>カソ</t>
    </rPh>
    <rPh sb="5" eb="7">
      <t>チイキ</t>
    </rPh>
    <rPh sb="7" eb="8">
      <t>トウ</t>
    </rPh>
    <rPh sb="8" eb="10">
      <t>トクテイ</t>
    </rPh>
    <rPh sb="10" eb="13">
      <t>シンリョウジョ</t>
    </rPh>
    <phoneticPr fontId="6"/>
  </si>
  <si>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6"/>
  </si>
  <si>
    <t>特定地域振興法の指定状況</t>
    <phoneticPr fontId="6"/>
  </si>
  <si>
    <t>当該市町村の財政力指数</t>
    <rPh sb="0" eb="2">
      <t>トウガイ</t>
    </rPh>
    <rPh sb="2" eb="5">
      <t>シチョウソン</t>
    </rPh>
    <rPh sb="6" eb="9">
      <t>ザイセイリョク</t>
    </rPh>
    <rPh sb="9" eb="11">
      <t>シスウ</t>
    </rPh>
    <phoneticPr fontId="6"/>
  </si>
  <si>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6"/>
  </si>
  <si>
    <t>様式３－２</t>
    <rPh sb="0" eb="2">
      <t>ヨウシキ</t>
    </rPh>
    <phoneticPr fontId="6"/>
  </si>
  <si>
    <t>事業の種類</t>
    <rPh sb="0" eb="2">
      <t>ジギョウ</t>
    </rPh>
    <rPh sb="3" eb="5">
      <t>シュルイ</t>
    </rPh>
    <phoneticPr fontId="6"/>
  </si>
  <si>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6"/>
  </si>
  <si>
    <t>診療所部門の面積</t>
    <rPh sb="0" eb="3">
      <t>シンリョウジョ</t>
    </rPh>
    <rPh sb="3" eb="5">
      <t>ブモン</t>
    </rPh>
    <rPh sb="6" eb="8">
      <t>メンセキ</t>
    </rPh>
    <phoneticPr fontId="6"/>
  </si>
  <si>
    <t>住宅部門の面積</t>
    <rPh sb="0" eb="2">
      <t>ジュウタク</t>
    </rPh>
    <rPh sb="2" eb="4">
      <t>ブモン</t>
    </rPh>
    <rPh sb="5" eb="7">
      <t>メンセキ</t>
    </rPh>
    <phoneticPr fontId="6"/>
  </si>
  <si>
    <t>（３）へき地保健指導所</t>
    <rPh sb="5" eb="6">
      <t>チ</t>
    </rPh>
    <rPh sb="6" eb="8">
      <t>ホケン</t>
    </rPh>
    <rPh sb="8" eb="11">
      <t>シドウショ</t>
    </rPh>
    <phoneticPr fontId="6"/>
  </si>
  <si>
    <t>管轄保健所名</t>
    <rPh sb="0" eb="2">
      <t>カンカツ</t>
    </rPh>
    <rPh sb="2" eb="5">
      <t>ホケンジョ</t>
    </rPh>
    <rPh sb="5" eb="6">
      <t>メイ</t>
    </rPh>
    <phoneticPr fontId="6"/>
  </si>
  <si>
    <t>指導所名</t>
    <rPh sb="0" eb="3">
      <t>シドウショ</t>
    </rPh>
    <rPh sb="3" eb="4">
      <t>メイ</t>
    </rPh>
    <phoneticPr fontId="6"/>
  </si>
  <si>
    <t>指導部門の面積</t>
    <rPh sb="0" eb="2">
      <t>シドウ</t>
    </rPh>
    <rPh sb="2" eb="4">
      <t>ブモン</t>
    </rPh>
    <rPh sb="5" eb="7">
      <t>メンセキ</t>
    </rPh>
    <phoneticPr fontId="6"/>
  </si>
  <si>
    <t>保健師住宅</t>
    <rPh sb="0" eb="3">
      <t>ホケンシ</t>
    </rPh>
    <rPh sb="3" eb="5">
      <t>ジュウタク</t>
    </rPh>
    <phoneticPr fontId="6"/>
  </si>
  <si>
    <t>問診室</t>
    <rPh sb="0" eb="2">
      <t>モンシン</t>
    </rPh>
    <rPh sb="2" eb="3">
      <t>シツ</t>
    </rPh>
    <phoneticPr fontId="6"/>
  </si>
  <si>
    <t>事務室</t>
    <rPh sb="0" eb="3">
      <t>ジムシツ</t>
    </rPh>
    <phoneticPr fontId="6"/>
  </si>
  <si>
    <t>面談指導室</t>
    <rPh sb="0" eb="2">
      <t>メンダン</t>
    </rPh>
    <rPh sb="2" eb="5">
      <t>シドウシツ</t>
    </rPh>
    <phoneticPr fontId="6"/>
  </si>
  <si>
    <t>図書室</t>
    <rPh sb="0" eb="3">
      <t>トショシツ</t>
    </rPh>
    <phoneticPr fontId="6"/>
  </si>
  <si>
    <t>集団指導室</t>
    <rPh sb="0" eb="2">
      <t>シュウダン</t>
    </rPh>
    <rPh sb="2" eb="5">
      <t>シドウシツ</t>
    </rPh>
    <phoneticPr fontId="6"/>
  </si>
  <si>
    <t>計測室・検査室</t>
    <rPh sb="0" eb="2">
      <t>ケイソク</t>
    </rPh>
    <rPh sb="2" eb="3">
      <t>シツ</t>
    </rPh>
    <rPh sb="4" eb="7">
      <t>ケンサシツ</t>
    </rPh>
    <phoneticPr fontId="6"/>
  </si>
  <si>
    <t>指導所からの距離（ｋｍ）</t>
    <rPh sb="0" eb="2">
      <t>シドウ</t>
    </rPh>
    <rPh sb="2" eb="3">
      <t>トコロ</t>
    </rPh>
    <rPh sb="6" eb="8">
      <t>キョリ</t>
    </rPh>
    <phoneticPr fontId="6"/>
  </si>
  <si>
    <t>指導所からの時間（分）</t>
    <rPh sb="0" eb="3">
      <t>シドウショ</t>
    </rPh>
    <rPh sb="6" eb="8">
      <t>ジカン</t>
    </rPh>
    <rPh sb="9" eb="10">
      <t>フン</t>
    </rPh>
    <phoneticPr fontId="6"/>
  </si>
  <si>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6"/>
  </si>
  <si>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6"/>
  </si>
  <si>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6"/>
  </si>
  <si>
    <t>様式３－３</t>
    <rPh sb="0" eb="2">
      <t>ヨウシキ</t>
    </rPh>
    <phoneticPr fontId="6"/>
  </si>
  <si>
    <t>様式３－４</t>
    <rPh sb="0" eb="2">
      <t>ヨウシキ</t>
    </rPh>
    <phoneticPr fontId="6"/>
  </si>
  <si>
    <t>（４）研修医のための研修施設整備事業</t>
    <rPh sb="3" eb="6">
      <t>ケンシュウイ</t>
    </rPh>
    <rPh sb="10" eb="12">
      <t>ケンシュウ</t>
    </rPh>
    <rPh sb="12" eb="14">
      <t>シセツ</t>
    </rPh>
    <rPh sb="14" eb="16">
      <t>セイビ</t>
    </rPh>
    <rPh sb="16" eb="18">
      <t>ジギョウ</t>
    </rPh>
    <phoneticPr fontId="6"/>
  </si>
  <si>
    <t>許可病床数</t>
    <rPh sb="0" eb="2">
      <t>キョカ</t>
    </rPh>
    <rPh sb="2" eb="5">
      <t>ビョウショウスウ</t>
    </rPh>
    <phoneticPr fontId="6"/>
  </si>
  <si>
    <t>既設研修棟</t>
    <rPh sb="0" eb="2">
      <t>キセツ</t>
    </rPh>
    <rPh sb="2" eb="4">
      <t>ケンシュウ</t>
    </rPh>
    <rPh sb="4" eb="5">
      <t>トウ</t>
    </rPh>
    <phoneticPr fontId="6"/>
  </si>
  <si>
    <t>今回補助対象研修棟</t>
    <rPh sb="0" eb="2">
      <t>コンカイ</t>
    </rPh>
    <rPh sb="2" eb="4">
      <t>ホジョ</t>
    </rPh>
    <rPh sb="4" eb="6">
      <t>タイショウ</t>
    </rPh>
    <rPh sb="6" eb="8">
      <t>ケンシュウ</t>
    </rPh>
    <rPh sb="8" eb="9">
      <t>トウ</t>
    </rPh>
    <phoneticPr fontId="6"/>
  </si>
  <si>
    <t>講義室</t>
    <rPh sb="0" eb="3">
      <t>コウギシツ</t>
    </rPh>
    <phoneticPr fontId="6"/>
  </si>
  <si>
    <t>討議室</t>
    <rPh sb="0" eb="2">
      <t>トウギ</t>
    </rPh>
    <rPh sb="2" eb="3">
      <t>シツ</t>
    </rPh>
    <phoneticPr fontId="6"/>
  </si>
  <si>
    <t>コピーサービス室</t>
    <rPh sb="7" eb="8">
      <t>シツ</t>
    </rPh>
    <phoneticPr fontId="6"/>
  </si>
  <si>
    <t>仮眠室</t>
    <rPh sb="0" eb="3">
      <t>カミンシツ</t>
    </rPh>
    <phoneticPr fontId="6"/>
  </si>
  <si>
    <t>管理部門</t>
    <rPh sb="0" eb="2">
      <t>カンリ</t>
    </rPh>
    <rPh sb="2" eb="4">
      <t>ブモン</t>
    </rPh>
    <phoneticPr fontId="6"/>
  </si>
  <si>
    <t>視聴覚室</t>
    <rPh sb="0" eb="3">
      <t>シチョウカク</t>
    </rPh>
    <rPh sb="3" eb="4">
      <t>シツ</t>
    </rPh>
    <phoneticPr fontId="6"/>
  </si>
  <si>
    <t>管理室</t>
    <rPh sb="0" eb="3">
      <t>カンリシツ</t>
    </rPh>
    <phoneticPr fontId="6"/>
  </si>
  <si>
    <t>更衣室</t>
    <rPh sb="0" eb="3">
      <t>コウイシツ</t>
    </rPh>
    <phoneticPr fontId="6"/>
  </si>
  <si>
    <t>廊下</t>
    <rPh sb="0" eb="2">
      <t>ロウカ</t>
    </rPh>
    <phoneticPr fontId="6"/>
  </si>
  <si>
    <t>便所</t>
    <rPh sb="0" eb="2">
      <t>ベンジョ</t>
    </rPh>
    <phoneticPr fontId="6"/>
  </si>
  <si>
    <t>倉庫</t>
    <rPh sb="0" eb="2">
      <t>ソウコ</t>
    </rPh>
    <phoneticPr fontId="6"/>
  </si>
  <si>
    <t>「その他」に計上した部門を記載</t>
    <rPh sb="3" eb="4">
      <t>タ</t>
    </rPh>
    <rPh sb="6" eb="8">
      <t>ケイジョウ</t>
    </rPh>
    <rPh sb="10" eb="12">
      <t>ブモン</t>
    </rPh>
    <rPh sb="13" eb="15">
      <t>キサイ</t>
    </rPh>
    <phoneticPr fontId="6"/>
  </si>
  <si>
    <t>３．臨床研修医数</t>
    <rPh sb="2" eb="4">
      <t>リンショウ</t>
    </rPh>
    <rPh sb="4" eb="7">
      <t>ケンシュウイ</t>
    </rPh>
    <rPh sb="7" eb="8">
      <t>カズ</t>
    </rPh>
    <phoneticPr fontId="6"/>
  </si>
  <si>
    <t>研修プログラム名</t>
    <rPh sb="0" eb="2">
      <t>ケンシュウ</t>
    </rPh>
    <rPh sb="7" eb="8">
      <t>メイ</t>
    </rPh>
    <phoneticPr fontId="6"/>
  </si>
  <si>
    <t>1年生</t>
    <rPh sb="1" eb="3">
      <t>ネンセイ</t>
    </rPh>
    <phoneticPr fontId="6"/>
  </si>
  <si>
    <t>2年生</t>
    <rPh sb="1" eb="3">
      <t>ネンセイ</t>
    </rPh>
    <phoneticPr fontId="6"/>
  </si>
  <si>
    <t>４．整備事業の必要性（具体的に記載）</t>
    <rPh sb="2" eb="4">
      <t>セイビ</t>
    </rPh>
    <rPh sb="4" eb="6">
      <t>ジギョウ</t>
    </rPh>
    <rPh sb="7" eb="10">
      <t>ヒツヨウセイ</t>
    </rPh>
    <rPh sb="11" eb="14">
      <t>グタイテキ</t>
    </rPh>
    <rPh sb="15" eb="17">
      <t>キサイ</t>
    </rPh>
    <phoneticPr fontId="6"/>
  </si>
  <si>
    <t>年度のべ人数（人）</t>
    <rPh sb="0" eb="2">
      <t>ネンド</t>
    </rPh>
    <rPh sb="4" eb="5">
      <t>ニン</t>
    </rPh>
    <rPh sb="5" eb="6">
      <t>スウ</t>
    </rPh>
    <rPh sb="7" eb="8">
      <t>ニン</t>
    </rPh>
    <phoneticPr fontId="6"/>
  </si>
  <si>
    <t>１月あたり
平均</t>
    <phoneticPr fontId="6"/>
  </si>
  <si>
    <t>基準面積算出に用いる研修医数・・・</t>
    <phoneticPr fontId="6"/>
  </si>
  <si>
    <t>様式３－５</t>
    <rPh sb="0" eb="2">
      <t>ヨウシキ</t>
    </rPh>
    <phoneticPr fontId="6"/>
  </si>
  <si>
    <t>（５）臨床研修病院施設整備事業</t>
    <rPh sb="3" eb="5">
      <t>リンショウ</t>
    </rPh>
    <rPh sb="5" eb="7">
      <t>ケンシュウ</t>
    </rPh>
    <rPh sb="7" eb="9">
      <t>ビョウイン</t>
    </rPh>
    <rPh sb="9" eb="11">
      <t>シセツ</t>
    </rPh>
    <rPh sb="11" eb="13">
      <t>セイビ</t>
    </rPh>
    <rPh sb="13" eb="15">
      <t>ジギョウ</t>
    </rPh>
    <phoneticPr fontId="6"/>
  </si>
  <si>
    <t>外来診療棟</t>
    <rPh sb="0" eb="2">
      <t>ガイライ</t>
    </rPh>
    <rPh sb="2" eb="5">
      <t>シンリョウトウ</t>
    </rPh>
    <phoneticPr fontId="6"/>
  </si>
  <si>
    <t>今回補助対象 外来診療棟</t>
    <rPh sb="0" eb="2">
      <t>コンカイ</t>
    </rPh>
    <rPh sb="2" eb="4">
      <t>ホジョ</t>
    </rPh>
    <rPh sb="4" eb="6">
      <t>タイショウ</t>
    </rPh>
    <rPh sb="7" eb="9">
      <t>ガイライ</t>
    </rPh>
    <rPh sb="9" eb="12">
      <t>シンリョウトウ</t>
    </rPh>
    <phoneticPr fontId="6"/>
  </si>
  <si>
    <t>内科</t>
    <rPh sb="0" eb="2">
      <t>ナイカ</t>
    </rPh>
    <phoneticPr fontId="6"/>
  </si>
  <si>
    <t>精神科</t>
    <rPh sb="0" eb="3">
      <t>セイシンカ</t>
    </rPh>
    <phoneticPr fontId="6"/>
  </si>
  <si>
    <t>小児科</t>
    <rPh sb="0" eb="3">
      <t>ショウニカ</t>
    </rPh>
    <phoneticPr fontId="6"/>
  </si>
  <si>
    <t>外科</t>
    <rPh sb="0" eb="2">
      <t>ゲカ</t>
    </rPh>
    <phoneticPr fontId="6"/>
  </si>
  <si>
    <t>整形外科</t>
    <rPh sb="0" eb="2">
      <t>セイケイ</t>
    </rPh>
    <rPh sb="2" eb="4">
      <t>ゲカ</t>
    </rPh>
    <phoneticPr fontId="6"/>
  </si>
  <si>
    <t>皮膚科</t>
    <rPh sb="0" eb="3">
      <t>ヒフカ</t>
    </rPh>
    <phoneticPr fontId="6"/>
  </si>
  <si>
    <t>泌尿器科</t>
    <rPh sb="0" eb="4">
      <t>ヒニョウキカ</t>
    </rPh>
    <phoneticPr fontId="6"/>
  </si>
  <si>
    <t>産婦人科</t>
    <rPh sb="0" eb="4">
      <t>サンフジンカ</t>
    </rPh>
    <phoneticPr fontId="6"/>
  </si>
  <si>
    <t>眼科</t>
    <rPh sb="0" eb="2">
      <t>ガンカ</t>
    </rPh>
    <phoneticPr fontId="6"/>
  </si>
  <si>
    <t>耳鼻咽喉科</t>
    <rPh sb="0" eb="2">
      <t>ジビ</t>
    </rPh>
    <rPh sb="2" eb="5">
      <t>インコウカ</t>
    </rPh>
    <phoneticPr fontId="6"/>
  </si>
  <si>
    <t>放射線科</t>
    <rPh sb="0" eb="3">
      <t>ホウシャセン</t>
    </rPh>
    <rPh sb="3" eb="4">
      <t>カ</t>
    </rPh>
    <phoneticPr fontId="6"/>
  </si>
  <si>
    <t>救急診療部門</t>
    <rPh sb="0" eb="2">
      <t>キュウキュウ</t>
    </rPh>
    <rPh sb="2" eb="4">
      <t>シンリョウ</t>
    </rPh>
    <rPh sb="4" eb="6">
      <t>ブモン</t>
    </rPh>
    <phoneticPr fontId="6"/>
  </si>
  <si>
    <t>総合診療部門</t>
    <rPh sb="0" eb="2">
      <t>ソウゴウ</t>
    </rPh>
    <rPh sb="2" eb="4">
      <t>シンリョウ</t>
    </rPh>
    <rPh sb="4" eb="6">
      <t>ブモン</t>
    </rPh>
    <phoneticPr fontId="6"/>
  </si>
  <si>
    <t>在宅医療部門</t>
    <rPh sb="0" eb="2">
      <t>ザイタク</t>
    </rPh>
    <rPh sb="2" eb="4">
      <t>イリョウ</t>
    </rPh>
    <rPh sb="4" eb="6">
      <t>ブモン</t>
    </rPh>
    <phoneticPr fontId="6"/>
  </si>
  <si>
    <t>病歴管理室</t>
    <rPh sb="0" eb="2">
      <t>ビョウレキ</t>
    </rPh>
    <rPh sb="2" eb="5">
      <t>カンリシツ</t>
    </rPh>
    <phoneticPr fontId="6"/>
  </si>
  <si>
    <t>診察室・
処置室</t>
    <rPh sb="0" eb="3">
      <t>シンサツシツ</t>
    </rPh>
    <rPh sb="5" eb="7">
      <t>ショチ</t>
    </rPh>
    <rPh sb="7" eb="8">
      <t>シツ</t>
    </rPh>
    <phoneticPr fontId="6"/>
  </si>
  <si>
    <t>総合外来
診察室</t>
    <rPh sb="0" eb="2">
      <t>ソウゴウ</t>
    </rPh>
    <rPh sb="2" eb="4">
      <t>ガイライ</t>
    </rPh>
    <rPh sb="5" eb="8">
      <t>シンサツシツ</t>
    </rPh>
    <phoneticPr fontId="6"/>
  </si>
  <si>
    <t>在宅医療
指導管理室</t>
    <rPh sb="0" eb="2">
      <t>ザイタク</t>
    </rPh>
    <rPh sb="2" eb="4">
      <t>イリョウ</t>
    </rPh>
    <rPh sb="5" eb="7">
      <t>シドウ</t>
    </rPh>
    <rPh sb="7" eb="10">
      <t>カンリシツ</t>
    </rPh>
    <phoneticPr fontId="6"/>
  </si>
  <si>
    <t>３．臨床研修の実施状況</t>
    <rPh sb="2" eb="4">
      <t>リンショウ</t>
    </rPh>
    <rPh sb="4" eb="6">
      <t>ケンシュウ</t>
    </rPh>
    <rPh sb="7" eb="9">
      <t>ジッシ</t>
    </rPh>
    <rPh sb="9" eb="11">
      <t>ジョウキョウ</t>
    </rPh>
    <phoneticPr fontId="6"/>
  </si>
  <si>
    <t>診療部門／診療科</t>
    <rPh sb="0" eb="2">
      <t>シンリョウ</t>
    </rPh>
    <rPh sb="2" eb="4">
      <t>ブモン</t>
    </rPh>
    <rPh sb="5" eb="8">
      <t>シンリョウカ</t>
    </rPh>
    <phoneticPr fontId="6"/>
  </si>
  <si>
    <t>　内科</t>
    <rPh sb="1" eb="3">
      <t>ナイカ</t>
    </rPh>
    <phoneticPr fontId="6"/>
  </si>
  <si>
    <t>　診療部門</t>
    <rPh sb="1" eb="3">
      <t>シンリョウ</t>
    </rPh>
    <rPh sb="3" eb="5">
      <t>ブモン</t>
    </rPh>
    <phoneticPr fontId="6"/>
  </si>
  <si>
    <t>　救急診療部門</t>
    <rPh sb="1" eb="3">
      <t>キュウキュウ</t>
    </rPh>
    <rPh sb="3" eb="5">
      <t>シンリョウ</t>
    </rPh>
    <rPh sb="5" eb="7">
      <t>ブモン</t>
    </rPh>
    <phoneticPr fontId="6"/>
  </si>
  <si>
    <t>　総合診療部門</t>
    <rPh sb="1" eb="3">
      <t>ソウゴウ</t>
    </rPh>
    <rPh sb="3" eb="5">
      <t>シンリョウ</t>
    </rPh>
    <rPh sb="5" eb="7">
      <t>ブモン</t>
    </rPh>
    <phoneticPr fontId="6"/>
  </si>
  <si>
    <t>　在宅医療部門</t>
    <rPh sb="1" eb="3">
      <t>ザイタク</t>
    </rPh>
    <rPh sb="3" eb="5">
      <t>イリョウ</t>
    </rPh>
    <rPh sb="5" eb="7">
      <t>ブモン</t>
    </rPh>
    <phoneticPr fontId="6"/>
  </si>
  <si>
    <t>様式３－６</t>
    <rPh sb="0" eb="2">
      <t>ヨウシキ</t>
    </rPh>
    <phoneticPr fontId="6"/>
  </si>
  <si>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6"/>
  </si>
  <si>
    <t>医師住宅
（今回整備○戸）</t>
    <rPh sb="0" eb="2">
      <t>イシ</t>
    </rPh>
    <rPh sb="2" eb="4">
      <t>ジュウタク</t>
    </rPh>
    <rPh sb="6" eb="8">
      <t>コンカイ</t>
    </rPh>
    <rPh sb="8" eb="10">
      <t>セイビ</t>
    </rPh>
    <rPh sb="11" eb="12">
      <t>コ</t>
    </rPh>
    <phoneticPr fontId="6"/>
  </si>
  <si>
    <t>検査部門</t>
    <rPh sb="0" eb="2">
      <t>ケンサ</t>
    </rPh>
    <rPh sb="2" eb="4">
      <t>ブモン</t>
    </rPh>
    <phoneticPr fontId="6"/>
  </si>
  <si>
    <t>放射線部門</t>
    <rPh sb="0" eb="3">
      <t>ホウシャセン</t>
    </rPh>
    <rPh sb="3" eb="5">
      <t>ブモン</t>
    </rPh>
    <phoneticPr fontId="6"/>
  </si>
  <si>
    <t>手術部門</t>
    <rPh sb="0" eb="2">
      <t>シュジュツ</t>
    </rPh>
    <rPh sb="2" eb="4">
      <t>ブモン</t>
    </rPh>
    <phoneticPr fontId="6"/>
  </si>
  <si>
    <t>病室</t>
    <rPh sb="0" eb="2">
      <t>ビョウシツ</t>
    </rPh>
    <phoneticPr fontId="6"/>
  </si>
  <si>
    <t>記録室</t>
    <rPh sb="0" eb="3">
      <t>キロクシツ</t>
    </rPh>
    <phoneticPr fontId="6"/>
  </si>
  <si>
    <t>患者食堂</t>
    <rPh sb="0" eb="2">
      <t>カンジャ</t>
    </rPh>
    <rPh sb="2" eb="4">
      <t>ショクドウ</t>
    </rPh>
    <phoneticPr fontId="6"/>
  </si>
  <si>
    <t>４．実施要綱への適合状況等</t>
    <rPh sb="2" eb="4">
      <t>ジッシ</t>
    </rPh>
    <rPh sb="4" eb="6">
      <t>ヨウコウ</t>
    </rPh>
    <rPh sb="8" eb="10">
      <t>テキゴウ</t>
    </rPh>
    <rPh sb="10" eb="12">
      <t>ジョウキョウ</t>
    </rPh>
    <rPh sb="12" eb="13">
      <t>トウ</t>
    </rPh>
    <phoneticPr fontId="6"/>
  </si>
  <si>
    <t>へき地医療拠点病院としての医療活動</t>
    <rPh sb="2" eb="3">
      <t>チ</t>
    </rPh>
    <rPh sb="3" eb="5">
      <t>イリョウ</t>
    </rPh>
    <rPh sb="5" eb="7">
      <t>キョテン</t>
    </rPh>
    <rPh sb="7" eb="9">
      <t>ビョウイン</t>
    </rPh>
    <rPh sb="13" eb="15">
      <t>イリョウ</t>
    </rPh>
    <rPh sb="15" eb="17">
      <t>カツドウ</t>
    </rPh>
    <phoneticPr fontId="6"/>
  </si>
  <si>
    <t>（１）へき地医療拠点病院指定年度</t>
    <rPh sb="5" eb="6">
      <t>チ</t>
    </rPh>
    <rPh sb="6" eb="8">
      <t>イリョウ</t>
    </rPh>
    <rPh sb="8" eb="10">
      <t>キョテン</t>
    </rPh>
    <rPh sb="10" eb="12">
      <t>ビョウイン</t>
    </rPh>
    <rPh sb="12" eb="14">
      <t>シテイ</t>
    </rPh>
    <rPh sb="14" eb="16">
      <t>ネンド</t>
    </rPh>
    <phoneticPr fontId="6"/>
  </si>
  <si>
    <t>（２）へき地医療活動開始予定時期</t>
    <rPh sb="5" eb="6">
      <t>チ</t>
    </rPh>
    <rPh sb="6" eb="8">
      <t>イリョウ</t>
    </rPh>
    <rPh sb="8" eb="10">
      <t>カツドウ</t>
    </rPh>
    <rPh sb="10" eb="12">
      <t>カイシ</t>
    </rPh>
    <rPh sb="12" eb="14">
      <t>ヨテイ</t>
    </rPh>
    <rPh sb="14" eb="16">
      <t>ジキ</t>
    </rPh>
    <phoneticPr fontId="6"/>
  </si>
  <si>
    <t>（３）へき地医療活動内容</t>
    <rPh sb="5" eb="6">
      <t>チ</t>
    </rPh>
    <rPh sb="6" eb="8">
      <t>イリョウ</t>
    </rPh>
    <rPh sb="8" eb="10">
      <t>カツドウ</t>
    </rPh>
    <rPh sb="10" eb="12">
      <t>ナイヨウ</t>
    </rPh>
    <phoneticPr fontId="6"/>
  </si>
  <si>
    <t>遠隔医療の実施</t>
    <rPh sb="0" eb="2">
      <t>エンカク</t>
    </rPh>
    <rPh sb="2" eb="4">
      <t>イリョウ</t>
    </rPh>
    <rPh sb="5" eb="7">
      <t>ジッシ</t>
    </rPh>
    <phoneticPr fontId="6"/>
  </si>
  <si>
    <t>無医地区等</t>
    <rPh sb="0" eb="4">
      <t>ムイチク</t>
    </rPh>
    <rPh sb="4" eb="5">
      <t>トウ</t>
    </rPh>
    <phoneticPr fontId="6"/>
  </si>
  <si>
    <t>か所</t>
    <rPh sb="1" eb="2">
      <t>ショ</t>
    </rPh>
    <phoneticPr fontId="6"/>
  </si>
  <si>
    <t>巡回診療（年度）</t>
    <rPh sb="0" eb="2">
      <t>ジュンカイ</t>
    </rPh>
    <rPh sb="2" eb="4">
      <t>シンリョウ</t>
    </rPh>
    <rPh sb="5" eb="7">
      <t>ネンド</t>
    </rPh>
    <phoneticPr fontId="6"/>
  </si>
  <si>
    <t>医師派遣（年度）</t>
    <rPh sb="0" eb="2">
      <t>イシ</t>
    </rPh>
    <rPh sb="2" eb="4">
      <t>ハケン</t>
    </rPh>
    <rPh sb="5" eb="7">
      <t>ネンド</t>
    </rPh>
    <phoneticPr fontId="6"/>
  </si>
  <si>
    <t>日（　年度実績）</t>
    <rPh sb="0" eb="1">
      <t>ニチ</t>
    </rPh>
    <rPh sb="3" eb="4">
      <t>ネン</t>
    </rPh>
    <rPh sb="4" eb="5">
      <t>ド</t>
    </rPh>
    <rPh sb="5" eb="7">
      <t>ジッセキ</t>
    </rPh>
    <phoneticPr fontId="6"/>
  </si>
  <si>
    <t>診療所</t>
    <rPh sb="0" eb="3">
      <t>シンリョウジョ</t>
    </rPh>
    <phoneticPr fontId="6"/>
  </si>
  <si>
    <t>年度</t>
    <rPh sb="0" eb="2">
      <t>ネンド</t>
    </rPh>
    <phoneticPr fontId="6"/>
  </si>
  <si>
    <t>　年　　月</t>
    <rPh sb="1" eb="2">
      <t>ネン</t>
    </rPh>
    <rPh sb="4" eb="5">
      <t>ツキ</t>
    </rPh>
    <phoneticPr fontId="6"/>
  </si>
  <si>
    <t>様式３－７</t>
    <rPh sb="0" eb="2">
      <t>ヨウシキ</t>
    </rPh>
    <phoneticPr fontId="6"/>
  </si>
  <si>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6"/>
  </si>
  <si>
    <t>３．宿舎利用状況</t>
    <rPh sb="2" eb="4">
      <t>シュクシャ</t>
    </rPh>
    <rPh sb="4" eb="6">
      <t>リヨウ</t>
    </rPh>
    <rPh sb="6" eb="8">
      <t>ジョウキョウ</t>
    </rPh>
    <phoneticPr fontId="6"/>
  </si>
  <si>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6"/>
  </si>
  <si>
    <t>様式３－８</t>
    <rPh sb="0" eb="2">
      <t>ヨウシキ</t>
    </rPh>
    <phoneticPr fontId="6"/>
  </si>
  <si>
    <t>宿泊施設名</t>
    <rPh sb="0" eb="2">
      <t>シュクハク</t>
    </rPh>
    <rPh sb="2" eb="4">
      <t>シセツ</t>
    </rPh>
    <rPh sb="4" eb="5">
      <t>メイ</t>
    </rPh>
    <phoneticPr fontId="6"/>
  </si>
  <si>
    <t>設置主体</t>
    <rPh sb="0" eb="2">
      <t>セッチ</t>
    </rPh>
    <rPh sb="2" eb="4">
      <t>シュタイ</t>
    </rPh>
    <phoneticPr fontId="6"/>
  </si>
  <si>
    <t>宿泊を要する医療機関名</t>
    <rPh sb="0" eb="2">
      <t>シュクハク</t>
    </rPh>
    <rPh sb="3" eb="4">
      <t>ヨウ</t>
    </rPh>
    <rPh sb="6" eb="8">
      <t>イリョウ</t>
    </rPh>
    <rPh sb="8" eb="10">
      <t>キカン</t>
    </rPh>
    <rPh sb="10" eb="11">
      <t>メイ</t>
    </rPh>
    <phoneticPr fontId="6"/>
  </si>
  <si>
    <t>開設者</t>
    <rPh sb="0" eb="3">
      <t>カイセツシャ</t>
    </rPh>
    <phoneticPr fontId="6"/>
  </si>
  <si>
    <t>設置主体</t>
    <rPh sb="0" eb="2">
      <t>セッチ</t>
    </rPh>
    <rPh sb="2" eb="4">
      <t>シュタイ</t>
    </rPh>
    <phoneticPr fontId="6"/>
  </si>
  <si>
    <t>01 独立行政法人</t>
    <rPh sb="3" eb="5">
      <t>ドクリツ</t>
    </rPh>
    <rPh sb="5" eb="7">
      <t>ギョウセイ</t>
    </rPh>
    <rPh sb="7" eb="9">
      <t>ホウジン</t>
    </rPh>
    <phoneticPr fontId="6"/>
  </si>
  <si>
    <t>02 国立大学法人</t>
    <rPh sb="3" eb="5">
      <t>コクリツ</t>
    </rPh>
    <rPh sb="5" eb="7">
      <t>ダイガク</t>
    </rPh>
    <rPh sb="7" eb="9">
      <t>ホウジン</t>
    </rPh>
    <phoneticPr fontId="6"/>
  </si>
  <si>
    <t>03 国立研究開発法人</t>
    <rPh sb="3" eb="5">
      <t>コクリツ</t>
    </rPh>
    <rPh sb="5" eb="7">
      <t>ケンキュウ</t>
    </rPh>
    <rPh sb="7" eb="9">
      <t>カイハツ</t>
    </rPh>
    <rPh sb="9" eb="11">
      <t>ホウジン</t>
    </rPh>
    <phoneticPr fontId="6"/>
  </si>
  <si>
    <t>04 都道府県</t>
    <rPh sb="3" eb="7">
      <t>トドウフケン</t>
    </rPh>
    <phoneticPr fontId="6"/>
  </si>
  <si>
    <t>05 市町村</t>
    <rPh sb="3" eb="6">
      <t>シチョウソン</t>
    </rPh>
    <phoneticPr fontId="6"/>
  </si>
  <si>
    <t>06 地方独立行政法人</t>
    <rPh sb="3" eb="5">
      <t>チホウ</t>
    </rPh>
    <rPh sb="5" eb="7">
      <t>ドクリツ</t>
    </rPh>
    <rPh sb="7" eb="9">
      <t>ギョウセイ</t>
    </rPh>
    <rPh sb="9" eb="11">
      <t>ホウジン</t>
    </rPh>
    <phoneticPr fontId="6"/>
  </si>
  <si>
    <t>07 日本赤十字社</t>
    <rPh sb="3" eb="5">
      <t>ニホン</t>
    </rPh>
    <rPh sb="5" eb="9">
      <t>セキジュウジシャ</t>
    </rPh>
    <phoneticPr fontId="6"/>
  </si>
  <si>
    <t>08 済生会</t>
    <rPh sb="3" eb="6">
      <t>サイセイカイ</t>
    </rPh>
    <phoneticPr fontId="6"/>
  </si>
  <si>
    <t>09 北海道社会事業協会</t>
    <rPh sb="3" eb="6">
      <t>ホッカイドウ</t>
    </rPh>
    <rPh sb="6" eb="8">
      <t>シャカイ</t>
    </rPh>
    <rPh sb="8" eb="10">
      <t>ジギョウ</t>
    </rPh>
    <rPh sb="10" eb="12">
      <t>キョウカイ</t>
    </rPh>
    <phoneticPr fontId="6"/>
  </si>
  <si>
    <t>10 厚生連</t>
    <rPh sb="3" eb="6">
      <t>コウセイレン</t>
    </rPh>
    <phoneticPr fontId="6"/>
  </si>
  <si>
    <t>11 国民健康保険団体連合会</t>
    <rPh sb="3" eb="5">
      <t>コクミン</t>
    </rPh>
    <rPh sb="5" eb="7">
      <t>ケンコウ</t>
    </rPh>
    <rPh sb="7" eb="9">
      <t>ホケン</t>
    </rPh>
    <rPh sb="9" eb="11">
      <t>ダンタイ</t>
    </rPh>
    <rPh sb="11" eb="14">
      <t>レンゴウカイ</t>
    </rPh>
    <phoneticPr fontId="6"/>
  </si>
  <si>
    <t>12 健康保険組合及びその連合会</t>
    <rPh sb="3" eb="5">
      <t>ケンコウ</t>
    </rPh>
    <rPh sb="5" eb="7">
      <t>ホケン</t>
    </rPh>
    <rPh sb="7" eb="9">
      <t>クミアイ</t>
    </rPh>
    <rPh sb="9" eb="10">
      <t>オヨ</t>
    </rPh>
    <rPh sb="13" eb="16">
      <t>レンゴウカイ</t>
    </rPh>
    <phoneticPr fontId="6"/>
  </si>
  <si>
    <t>13 共済組合及びその連合会</t>
    <rPh sb="3" eb="5">
      <t>キョウサイ</t>
    </rPh>
    <rPh sb="5" eb="7">
      <t>クミアイ</t>
    </rPh>
    <rPh sb="7" eb="8">
      <t>オヨ</t>
    </rPh>
    <rPh sb="11" eb="14">
      <t>レンゴウカイ</t>
    </rPh>
    <phoneticPr fontId="6"/>
  </si>
  <si>
    <t>14 国民健康保険組合</t>
    <rPh sb="3" eb="5">
      <t>コクミン</t>
    </rPh>
    <rPh sb="5" eb="7">
      <t>ケンコウ</t>
    </rPh>
    <rPh sb="7" eb="9">
      <t>ホケン</t>
    </rPh>
    <rPh sb="9" eb="11">
      <t>クミアイ</t>
    </rPh>
    <phoneticPr fontId="6"/>
  </si>
  <si>
    <t>15 公益法人</t>
    <rPh sb="3" eb="5">
      <t>コウエキ</t>
    </rPh>
    <rPh sb="5" eb="7">
      <t>ホウジン</t>
    </rPh>
    <phoneticPr fontId="6"/>
  </si>
  <si>
    <t>16 医療法人</t>
    <rPh sb="3" eb="5">
      <t>イリョウ</t>
    </rPh>
    <rPh sb="5" eb="7">
      <t>ホウジン</t>
    </rPh>
    <phoneticPr fontId="6"/>
  </si>
  <si>
    <t>17 私立学校法人</t>
    <rPh sb="3" eb="5">
      <t>シリツ</t>
    </rPh>
    <rPh sb="5" eb="7">
      <t>ガッコウ</t>
    </rPh>
    <rPh sb="7" eb="9">
      <t>ホウジン</t>
    </rPh>
    <phoneticPr fontId="6"/>
  </si>
  <si>
    <t>18 社会福祉法人</t>
    <rPh sb="3" eb="5">
      <t>シャカイ</t>
    </rPh>
    <rPh sb="5" eb="7">
      <t>フクシ</t>
    </rPh>
    <rPh sb="7" eb="9">
      <t>ホウジン</t>
    </rPh>
    <phoneticPr fontId="6"/>
  </si>
  <si>
    <t>19 医療生協</t>
    <rPh sb="3" eb="5">
      <t>イリョウ</t>
    </rPh>
    <rPh sb="5" eb="7">
      <t>セイキョウ</t>
    </rPh>
    <phoneticPr fontId="6"/>
  </si>
  <si>
    <t>20 会社</t>
    <rPh sb="3" eb="5">
      <t>カイシャ</t>
    </rPh>
    <phoneticPr fontId="6"/>
  </si>
  <si>
    <t>21 その他の法人</t>
    <rPh sb="5" eb="6">
      <t>タ</t>
    </rPh>
    <rPh sb="7" eb="9">
      <t>ホウジン</t>
    </rPh>
    <phoneticPr fontId="6"/>
  </si>
  <si>
    <t>22 個人</t>
    <rPh sb="3" eb="5">
      <t>コジン</t>
    </rPh>
    <phoneticPr fontId="6"/>
  </si>
  <si>
    <t>「それ以外の場所」を選択した場合</t>
    <rPh sb="3" eb="5">
      <t>イガイ</t>
    </rPh>
    <rPh sb="6" eb="8">
      <t>バショ</t>
    </rPh>
    <rPh sb="10" eb="12">
      <t>センタク</t>
    </rPh>
    <rPh sb="14" eb="16">
      <t>バアイ</t>
    </rPh>
    <phoneticPr fontId="6"/>
  </si>
  <si>
    <t>病院からの距離（ｍ）</t>
    <rPh sb="5" eb="7">
      <t>キョリ</t>
    </rPh>
    <phoneticPr fontId="6"/>
  </si>
  <si>
    <t>設置理由</t>
    <rPh sb="0" eb="2">
      <t>セッチ</t>
    </rPh>
    <rPh sb="2" eb="4">
      <t>リユウ</t>
    </rPh>
    <phoneticPr fontId="6"/>
  </si>
  <si>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6"/>
  </si>
  <si>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6"/>
  </si>
  <si>
    <t>予定宿泊料（１泊あたり（円））</t>
    <rPh sb="0" eb="2">
      <t>ヨテイ</t>
    </rPh>
    <rPh sb="2" eb="5">
      <t>シュクハクリョウ</t>
    </rPh>
    <phoneticPr fontId="6"/>
  </si>
  <si>
    <t>個室
（今回整備
○部屋）</t>
    <rPh sb="0" eb="2">
      <t>コシツ</t>
    </rPh>
    <rPh sb="10" eb="12">
      <t>ヘヤ</t>
    </rPh>
    <phoneticPr fontId="6"/>
  </si>
  <si>
    <t>うち浴室</t>
    <rPh sb="2" eb="4">
      <t>ヨクシツ</t>
    </rPh>
    <phoneticPr fontId="6"/>
  </si>
  <si>
    <t>共同浴室</t>
    <rPh sb="0" eb="2">
      <t>キョウドウ</t>
    </rPh>
    <rPh sb="2" eb="4">
      <t>ヨクシツ</t>
    </rPh>
    <phoneticPr fontId="6"/>
  </si>
  <si>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6"/>
  </si>
  <si>
    <t>様式３－９</t>
    <rPh sb="0" eb="2">
      <t>ヨウシキ</t>
    </rPh>
    <phoneticPr fontId="6"/>
  </si>
  <si>
    <t>（９）産科医療機関施設整備事業</t>
    <rPh sb="3" eb="5">
      <t>サンカ</t>
    </rPh>
    <rPh sb="5" eb="7">
      <t>イリョウ</t>
    </rPh>
    <rPh sb="7" eb="9">
      <t>キカン</t>
    </rPh>
    <rPh sb="9" eb="11">
      <t>シセツ</t>
    </rPh>
    <rPh sb="11" eb="13">
      <t>セイビ</t>
    </rPh>
    <rPh sb="13" eb="15">
      <t>ジギョウ</t>
    </rPh>
    <phoneticPr fontId="6"/>
  </si>
  <si>
    <t>居室部門の面積</t>
    <rPh sb="0" eb="2">
      <t>キョシツ</t>
    </rPh>
    <rPh sb="2" eb="4">
      <t>ブモン</t>
    </rPh>
    <rPh sb="5" eb="7">
      <t>メンセキ</t>
    </rPh>
    <phoneticPr fontId="6"/>
  </si>
  <si>
    <t>共同部門の面積</t>
    <rPh sb="0" eb="2">
      <t>キョウドウ</t>
    </rPh>
    <rPh sb="2" eb="4">
      <t>ブモン</t>
    </rPh>
    <rPh sb="5" eb="7">
      <t>メンセキ</t>
    </rPh>
    <phoneticPr fontId="6"/>
  </si>
  <si>
    <t>研修部門の面積</t>
    <rPh sb="0" eb="2">
      <t>ケンシュウ</t>
    </rPh>
    <rPh sb="2" eb="4">
      <t>ブモン</t>
    </rPh>
    <rPh sb="5" eb="7">
      <t>メンセキ</t>
    </rPh>
    <phoneticPr fontId="6"/>
  </si>
  <si>
    <t>図書・視聴覚部門の面積</t>
    <rPh sb="0" eb="2">
      <t>トショ</t>
    </rPh>
    <rPh sb="3" eb="6">
      <t>シチョウカク</t>
    </rPh>
    <rPh sb="6" eb="8">
      <t>ブモン</t>
    </rPh>
    <rPh sb="9" eb="11">
      <t>メンセキ</t>
    </rPh>
    <phoneticPr fontId="6"/>
  </si>
  <si>
    <t>管理部門の面積</t>
    <rPh sb="0" eb="2">
      <t>カンリ</t>
    </rPh>
    <rPh sb="2" eb="4">
      <t>ブモン</t>
    </rPh>
    <rPh sb="5" eb="7">
      <t>メンセキ</t>
    </rPh>
    <phoneticPr fontId="6"/>
  </si>
  <si>
    <t>外来診療部門の面積</t>
    <rPh sb="0" eb="2">
      <t>ガイライ</t>
    </rPh>
    <rPh sb="2" eb="4">
      <t>シンリョウ</t>
    </rPh>
    <rPh sb="4" eb="6">
      <t>ブモン</t>
    </rPh>
    <rPh sb="7" eb="9">
      <t>メンセキ</t>
    </rPh>
    <phoneticPr fontId="6"/>
  </si>
  <si>
    <t>診療部門の面積</t>
    <rPh sb="0" eb="2">
      <t>シンリョウ</t>
    </rPh>
    <rPh sb="2" eb="4">
      <t>ブモン</t>
    </rPh>
    <rPh sb="5" eb="7">
      <t>メンセキ</t>
    </rPh>
    <phoneticPr fontId="6"/>
  </si>
  <si>
    <t>病棟部門の面積</t>
    <rPh sb="0" eb="2">
      <t>ビョウトウ</t>
    </rPh>
    <rPh sb="2" eb="4">
      <t>ブモン</t>
    </rPh>
    <rPh sb="5" eb="7">
      <t>メンセキ</t>
    </rPh>
    <phoneticPr fontId="6"/>
  </si>
  <si>
    <t>分娩室</t>
    <rPh sb="0" eb="3">
      <t>ブンベンシツ</t>
    </rPh>
    <phoneticPr fontId="6"/>
  </si>
  <si>
    <t>宿泊部門の面積</t>
    <rPh sb="0" eb="2">
      <t>シュクハク</t>
    </rPh>
    <rPh sb="2" eb="4">
      <t>ブモン</t>
    </rPh>
    <rPh sb="5" eb="7">
      <t>メンセキ</t>
    </rPh>
    <phoneticPr fontId="6"/>
  </si>
  <si>
    <t>居室</t>
    <rPh sb="0" eb="2">
      <t>キョシツ</t>
    </rPh>
    <phoneticPr fontId="6"/>
  </si>
  <si>
    <t>（整備前）</t>
    <rPh sb="1" eb="3">
      <t>セイビ</t>
    </rPh>
    <rPh sb="3" eb="4">
      <t>マエ</t>
    </rPh>
    <phoneticPr fontId="6"/>
  </si>
  <si>
    <t>（整備後）</t>
    <rPh sb="1" eb="3">
      <t>セイビ</t>
    </rPh>
    <rPh sb="3" eb="4">
      <t>ゴ</t>
    </rPh>
    <phoneticPr fontId="6"/>
  </si>
  <si>
    <t>（今回整備）</t>
    <rPh sb="1" eb="3">
      <t>コンカイ</t>
    </rPh>
    <rPh sb="3" eb="5">
      <t>セイビ</t>
    </rPh>
    <phoneticPr fontId="6"/>
  </si>
  <si>
    <t>居室数（室）</t>
    <rPh sb="0" eb="2">
      <t>キョシツ</t>
    </rPh>
    <rPh sb="2" eb="3">
      <t>スウ</t>
    </rPh>
    <rPh sb="4" eb="5">
      <t>シツ</t>
    </rPh>
    <phoneticPr fontId="6"/>
  </si>
  <si>
    <t>分娩取扱期間（計画年度）</t>
    <rPh sb="0" eb="2">
      <t>ブンベン</t>
    </rPh>
    <rPh sb="2" eb="4">
      <t>トリアツカイ</t>
    </rPh>
    <rPh sb="4" eb="6">
      <t>キカン</t>
    </rPh>
    <rPh sb="7" eb="9">
      <t>ケイカク</t>
    </rPh>
    <rPh sb="9" eb="11">
      <t>ネンド</t>
    </rPh>
    <phoneticPr fontId="6"/>
  </si>
  <si>
    <t>所在する地域</t>
    <rPh sb="0" eb="2">
      <t>ショザイ</t>
    </rPh>
    <rPh sb="4" eb="6">
      <t>チイキ</t>
    </rPh>
    <phoneticPr fontId="6"/>
  </si>
  <si>
    <t>（ア）離島振興法 第2条第1項の指定地域</t>
    <rPh sb="3" eb="5">
      <t>リトウ</t>
    </rPh>
    <rPh sb="5" eb="8">
      <t>シンコウホウ</t>
    </rPh>
    <phoneticPr fontId="6"/>
  </si>
  <si>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6"/>
  </si>
  <si>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6"/>
  </si>
  <si>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6"/>
  </si>
  <si>
    <t>「イ」を選択した場合、該当する地域</t>
    <rPh sb="4" eb="6">
      <t>センタク</t>
    </rPh>
    <rPh sb="8" eb="10">
      <t>バアイ</t>
    </rPh>
    <rPh sb="11" eb="13">
      <t>ガイトウ</t>
    </rPh>
    <rPh sb="15" eb="17">
      <t>チイキ</t>
    </rPh>
    <phoneticPr fontId="6"/>
  </si>
  <si>
    <t>最最寄り産科医療機関の状況</t>
    <rPh sb="0" eb="1">
      <t>サイ</t>
    </rPh>
    <rPh sb="1" eb="3">
      <t>モヨ</t>
    </rPh>
    <rPh sb="4" eb="6">
      <t>サンカ</t>
    </rPh>
    <rPh sb="6" eb="8">
      <t>イリョウ</t>
    </rPh>
    <rPh sb="8" eb="10">
      <t>キカン</t>
    </rPh>
    <rPh sb="11" eb="13">
      <t>ジョウキョウ</t>
    </rPh>
    <phoneticPr fontId="6"/>
  </si>
  <si>
    <t>「ア」を選択した場合、他の産科医療機関名</t>
    <rPh sb="4" eb="6">
      <t>センタク</t>
    </rPh>
    <rPh sb="8" eb="10">
      <t>バアイ</t>
    </rPh>
    <rPh sb="11" eb="12">
      <t>タ</t>
    </rPh>
    <rPh sb="13" eb="15">
      <t>サンカ</t>
    </rPh>
    <rPh sb="15" eb="17">
      <t>イリョウ</t>
    </rPh>
    <rPh sb="17" eb="20">
      <t>キカンメイ</t>
    </rPh>
    <phoneticPr fontId="6"/>
  </si>
  <si>
    <t>当該最最寄り産科医療機関までの距離（ｋｍ）</t>
    <rPh sb="0" eb="2">
      <t>トウガイ</t>
    </rPh>
    <rPh sb="2" eb="3">
      <t>サイ</t>
    </rPh>
    <rPh sb="15" eb="17">
      <t>キョリ</t>
    </rPh>
    <phoneticPr fontId="6"/>
  </si>
  <si>
    <t>当該最最寄り産科医療機関までの時間（分）</t>
    <rPh sb="15" eb="17">
      <t>ジカン</t>
    </rPh>
    <rPh sb="18" eb="19">
      <t>フン</t>
    </rPh>
    <phoneticPr fontId="6"/>
  </si>
  <si>
    <t>妊産婦の健康診査の有無</t>
    <rPh sb="0" eb="3">
      <t>ニンサンプ</t>
    </rPh>
    <rPh sb="4" eb="6">
      <t>ケンコウ</t>
    </rPh>
    <rPh sb="6" eb="8">
      <t>シンサ</t>
    </rPh>
    <rPh sb="9" eb="11">
      <t>ウム</t>
    </rPh>
    <phoneticPr fontId="6"/>
  </si>
  <si>
    <t>分娩件数（前年度）（件）</t>
    <rPh sb="0" eb="2">
      <t>ブンベン</t>
    </rPh>
    <rPh sb="2" eb="4">
      <t>ケンスウ</t>
    </rPh>
    <rPh sb="5" eb="8">
      <t>ゼンネンド</t>
    </rPh>
    <rPh sb="10" eb="11">
      <t>ケン</t>
    </rPh>
    <phoneticPr fontId="6"/>
  </si>
  <si>
    <t>分娩費の金額（円）</t>
    <rPh sb="0" eb="2">
      <t>ブンベン</t>
    </rPh>
    <rPh sb="2" eb="3">
      <t>ヒ</t>
    </rPh>
    <rPh sb="4" eb="6">
      <t>キンガク</t>
    </rPh>
    <rPh sb="7" eb="8">
      <t>エン</t>
    </rPh>
    <phoneticPr fontId="6"/>
  </si>
  <si>
    <t>所  在  す  る  地  域</t>
    <rPh sb="0" eb="1">
      <t>ショ</t>
    </rPh>
    <rPh sb="3" eb="4">
      <t>ザイ</t>
    </rPh>
    <rPh sb="12" eb="13">
      <t>チ</t>
    </rPh>
    <rPh sb="15" eb="16">
      <t>イキ</t>
    </rPh>
    <phoneticPr fontId="6"/>
  </si>
  <si>
    <t>病院</t>
    <rPh sb="0" eb="2">
      <t>ビョウイン</t>
    </rPh>
    <phoneticPr fontId="6"/>
  </si>
  <si>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6"/>
  </si>
  <si>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6"/>
  </si>
  <si>
    <t>様式３－１０</t>
    <rPh sb="0" eb="2">
      <t>ヨウシキ</t>
    </rPh>
    <phoneticPr fontId="6"/>
  </si>
  <si>
    <t>（10）分娩取扱施設施設整備事業</t>
    <rPh sb="4" eb="6">
      <t>ブンベン</t>
    </rPh>
    <rPh sb="6" eb="8">
      <t>トリアツカイ</t>
    </rPh>
    <rPh sb="8" eb="10">
      <t>シセツ</t>
    </rPh>
    <rPh sb="10" eb="12">
      <t>シセツ</t>
    </rPh>
    <rPh sb="12" eb="14">
      <t>セイビ</t>
    </rPh>
    <rPh sb="14" eb="16">
      <t>ジギョウ</t>
    </rPh>
    <phoneticPr fontId="6"/>
  </si>
  <si>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6"/>
  </si>
  <si>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6"/>
  </si>
  <si>
    <t>二次医療圏名</t>
    <rPh sb="0" eb="2">
      <t>ニジ</t>
    </rPh>
    <rPh sb="2" eb="5">
      <t>イリョウケン</t>
    </rPh>
    <rPh sb="5" eb="6">
      <t>メイ</t>
    </rPh>
    <phoneticPr fontId="6"/>
  </si>
  <si>
    <t>二次医療圏内</t>
    <rPh sb="0" eb="2">
      <t>ニジ</t>
    </rPh>
    <rPh sb="2" eb="5">
      <t>イリョウケン</t>
    </rPh>
    <rPh sb="5" eb="6">
      <t>ナイ</t>
    </rPh>
    <phoneticPr fontId="6"/>
  </si>
  <si>
    <t>同一市町村内（再掲）</t>
    <rPh sb="0" eb="2">
      <t>ドウイツ</t>
    </rPh>
    <rPh sb="2" eb="5">
      <t>シチョウソン</t>
    </rPh>
    <rPh sb="5" eb="6">
      <t>ナイ</t>
    </rPh>
    <rPh sb="7" eb="9">
      <t>サイケイ</t>
    </rPh>
    <phoneticPr fontId="6"/>
  </si>
  <si>
    <t>病院：</t>
    <rPh sb="0" eb="2">
      <t>ビョウイン</t>
    </rPh>
    <phoneticPr fontId="6"/>
  </si>
  <si>
    <t>診療所：</t>
    <rPh sb="0" eb="3">
      <t>シンリョウジョ</t>
    </rPh>
    <phoneticPr fontId="6"/>
  </si>
  <si>
    <t>助産所：</t>
    <rPh sb="0" eb="3">
      <t>ジョサンジョ</t>
    </rPh>
    <phoneticPr fontId="6"/>
  </si>
  <si>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6"/>
  </si>
  <si>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6"/>
  </si>
  <si>
    <t>様式３－１１</t>
    <rPh sb="0" eb="2">
      <t>ヨウシキ</t>
    </rPh>
    <phoneticPr fontId="6"/>
  </si>
  <si>
    <t>事業の用途</t>
    <rPh sb="0" eb="2">
      <t>ジギョウ</t>
    </rPh>
    <rPh sb="3" eb="5">
      <t>ヨウト</t>
    </rPh>
    <phoneticPr fontId="6"/>
  </si>
  <si>
    <t>整備場所</t>
    <rPh sb="0" eb="2">
      <t>セイビ</t>
    </rPh>
    <rPh sb="2" eb="4">
      <t>バショ</t>
    </rPh>
    <phoneticPr fontId="6"/>
  </si>
  <si>
    <t>病院からの距離（ｋｍ）</t>
    <rPh sb="5" eb="7">
      <t>キョリ</t>
    </rPh>
    <phoneticPr fontId="6"/>
  </si>
  <si>
    <t>解剖室</t>
    <rPh sb="0" eb="2">
      <t>カイボウ</t>
    </rPh>
    <rPh sb="2" eb="3">
      <t>シツ</t>
    </rPh>
    <phoneticPr fontId="6"/>
  </si>
  <si>
    <t>薬物検査室</t>
    <rPh sb="0" eb="2">
      <t>ヤクブツ</t>
    </rPh>
    <rPh sb="2" eb="5">
      <t>ケンサシツ</t>
    </rPh>
    <phoneticPr fontId="6"/>
  </si>
  <si>
    <t>CT室</t>
    <rPh sb="2" eb="3">
      <t>シツ</t>
    </rPh>
    <phoneticPr fontId="6"/>
  </si>
  <si>
    <t>MRI室</t>
    <rPh sb="3" eb="4">
      <t>シツ</t>
    </rPh>
    <phoneticPr fontId="6"/>
  </si>
  <si>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</si>
  <si>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6"/>
  </si>
  <si>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6"/>
  </si>
  <si>
    <t>４．実施要綱への適合状況</t>
    <rPh sb="2" eb="4">
      <t>ジッシ</t>
    </rPh>
    <rPh sb="4" eb="6">
      <t>ヨウコウ</t>
    </rPh>
    <rPh sb="8" eb="10">
      <t>テキゴウ</t>
    </rPh>
    <rPh sb="10" eb="12">
      <t>ジョウキョウ</t>
    </rPh>
    <phoneticPr fontId="6"/>
  </si>
  <si>
    <t>様式３－１４</t>
    <rPh sb="0" eb="2">
      <t>ヨウシキ</t>
    </rPh>
    <phoneticPr fontId="6"/>
  </si>
  <si>
    <t>（１４）院内感染対策施設整備事業</t>
    <rPh sb="4" eb="6">
      <t>インナイ</t>
    </rPh>
    <rPh sb="6" eb="8">
      <t>カンセン</t>
    </rPh>
    <rPh sb="8" eb="10">
      <t>タイサク</t>
    </rPh>
    <rPh sb="10" eb="12">
      <t>シセツ</t>
    </rPh>
    <rPh sb="12" eb="14">
      <t>セイビ</t>
    </rPh>
    <rPh sb="14" eb="16">
      <t>ジギョウ</t>
    </rPh>
    <phoneticPr fontId="6"/>
  </si>
  <si>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6"/>
  </si>
  <si>
    <t>本年度</t>
    <rPh sb="0" eb="3">
      <t>ホンネンド</t>
    </rPh>
    <phoneticPr fontId="6"/>
  </si>
  <si>
    <t>実績</t>
    <rPh sb="0" eb="2">
      <t>ジッセキ</t>
    </rPh>
    <phoneticPr fontId="6"/>
  </si>
  <si>
    <t>医師○名、看護師○名</t>
    <rPh sb="0" eb="2">
      <t>イシ</t>
    </rPh>
    <rPh sb="3" eb="4">
      <t>メイ</t>
    </rPh>
    <rPh sb="5" eb="8">
      <t>カンゴシ</t>
    </rPh>
    <rPh sb="9" eb="10">
      <t>メイ</t>
    </rPh>
    <phoneticPr fontId="6"/>
  </si>
  <si>
    <t>（○年度）</t>
    <rPh sb="2" eb="4">
      <t>ネンド</t>
    </rPh>
    <phoneticPr fontId="6"/>
  </si>
  <si>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6"/>
  </si>
  <si>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6"/>
  </si>
  <si>
    <t>うち浴室
及びトイレ</t>
    <rPh sb="2" eb="4">
      <t>ヨクシツ</t>
    </rPh>
    <rPh sb="5" eb="6">
      <t>オヨ</t>
    </rPh>
    <phoneticPr fontId="6"/>
  </si>
  <si>
    <t>個室1の面積</t>
    <rPh sb="0" eb="2">
      <t>コシツ</t>
    </rPh>
    <rPh sb="4" eb="6">
      <t>メンセキ</t>
    </rPh>
    <phoneticPr fontId="6"/>
  </si>
  <si>
    <t>個室2の面積</t>
    <rPh sb="0" eb="2">
      <t>コシツ</t>
    </rPh>
    <rPh sb="4" eb="6">
      <t>メンセキ</t>
    </rPh>
    <phoneticPr fontId="6"/>
  </si>
  <si>
    <t>個室3の面積</t>
    <rPh sb="0" eb="2">
      <t>コシツ</t>
    </rPh>
    <rPh sb="4" eb="6">
      <t>メンセキ</t>
    </rPh>
    <phoneticPr fontId="6"/>
  </si>
  <si>
    <t>個室4の面積</t>
    <rPh sb="0" eb="2">
      <t>コシツ</t>
    </rPh>
    <rPh sb="4" eb="6">
      <t>メンセキ</t>
    </rPh>
    <phoneticPr fontId="6"/>
  </si>
  <si>
    <t>クラス1万以上の空調整備の有無</t>
    <rPh sb="4" eb="5">
      <t>マン</t>
    </rPh>
    <rPh sb="5" eb="7">
      <t>イジョウ</t>
    </rPh>
    <rPh sb="8" eb="10">
      <t>クウチョウ</t>
    </rPh>
    <rPh sb="10" eb="12">
      <t>セイビ</t>
    </rPh>
    <rPh sb="13" eb="15">
      <t>ウム</t>
    </rPh>
    <phoneticPr fontId="6"/>
  </si>
  <si>
    <t>　※個室欄が不足する場合は適宜追加すること</t>
    <rPh sb="2" eb="4">
      <t>コシツ</t>
    </rPh>
    <rPh sb="4" eb="5">
      <t>ラン</t>
    </rPh>
    <rPh sb="6" eb="8">
      <t>フソク</t>
    </rPh>
    <rPh sb="10" eb="12">
      <t>バアイ</t>
    </rPh>
    <rPh sb="13" eb="15">
      <t>テキギ</t>
    </rPh>
    <rPh sb="15" eb="17">
      <t>ツイカ</t>
    </rPh>
    <phoneticPr fontId="6"/>
  </si>
  <si>
    <t>うちトイレ</t>
    <phoneticPr fontId="6"/>
  </si>
  <si>
    <t>共同トイレ</t>
    <rPh sb="0" eb="2">
      <t>キョウドウ</t>
    </rPh>
    <phoneticPr fontId="6"/>
  </si>
  <si>
    <t>区分</t>
    <rPh sb="0" eb="2">
      <t>クブン</t>
    </rPh>
    <phoneticPr fontId="6"/>
  </si>
  <si>
    <t>病院所有</t>
    <rPh sb="0" eb="2">
      <t>ビョウイン</t>
    </rPh>
    <rPh sb="2" eb="4">
      <t>ショユウ</t>
    </rPh>
    <phoneticPr fontId="6"/>
  </si>
  <si>
    <t>病院借り上げ</t>
    <rPh sb="0" eb="2">
      <t>ビョウイン</t>
    </rPh>
    <rPh sb="2" eb="3">
      <t>カ</t>
    </rPh>
    <rPh sb="4" eb="5">
      <t>ア</t>
    </rPh>
    <phoneticPr fontId="6"/>
  </si>
  <si>
    <t>世帯用</t>
    <rPh sb="0" eb="2">
      <t>セタイ</t>
    </rPh>
    <rPh sb="2" eb="3">
      <t>ヨウ</t>
    </rPh>
    <phoneticPr fontId="6"/>
  </si>
  <si>
    <t>単身用</t>
    <rPh sb="0" eb="3">
      <t>タンシンヨウ</t>
    </rPh>
    <phoneticPr fontId="6"/>
  </si>
  <si>
    <t>戸数</t>
    <rPh sb="0" eb="2">
      <t>コスウ</t>
    </rPh>
    <phoneticPr fontId="6"/>
  </si>
  <si>
    <t>入居戸数</t>
    <rPh sb="0" eb="2">
      <t>ニュウキョ</t>
    </rPh>
    <rPh sb="2" eb="4">
      <t>コスウ</t>
    </rPh>
    <phoneticPr fontId="6"/>
  </si>
  <si>
    <t>うち複数世帯による共用</t>
    <rPh sb="2" eb="4">
      <t>フクスウ</t>
    </rPh>
    <rPh sb="4" eb="6">
      <t>セタイ</t>
    </rPh>
    <rPh sb="9" eb="11">
      <t>キョウヨウ</t>
    </rPh>
    <phoneticPr fontId="6"/>
  </si>
  <si>
    <t>世帯数</t>
    <rPh sb="0" eb="3">
      <t>セタイスウ</t>
    </rPh>
    <phoneticPr fontId="6"/>
  </si>
  <si>
    <t>２．整備事業の概要（研修医専用宿舎）</t>
    <rPh sb="2" eb="4">
      <t>セイビ</t>
    </rPh>
    <rPh sb="4" eb="6">
      <t>ジギョウ</t>
    </rPh>
    <rPh sb="7" eb="9">
      <t>ガイヨウ</t>
    </rPh>
    <rPh sb="10" eb="13">
      <t>ケンシュウイ</t>
    </rPh>
    <rPh sb="13" eb="15">
      <t>センヨウ</t>
    </rPh>
    <rPh sb="15" eb="17">
      <t>シュクシャ</t>
    </rPh>
    <phoneticPr fontId="6"/>
  </si>
  <si>
    <t>過去の施設整備への国庫補助の有無</t>
    <rPh sb="0" eb="2">
      <t>カコ</t>
    </rPh>
    <rPh sb="3" eb="5">
      <t>シセツ</t>
    </rPh>
    <rPh sb="5" eb="7">
      <t>セイビ</t>
    </rPh>
    <rPh sb="9" eb="11">
      <t>コッコ</t>
    </rPh>
    <rPh sb="11" eb="13">
      <t>ホジョ</t>
    </rPh>
    <rPh sb="14" eb="16">
      <t>ウム</t>
    </rPh>
    <phoneticPr fontId="6"/>
  </si>
  <si>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6"/>
  </si>
  <si>
    <t>スプリンクラー等の種類</t>
    <rPh sb="7" eb="8">
      <t>トウ</t>
    </rPh>
    <rPh sb="9" eb="11">
      <t>シュルイ</t>
    </rPh>
    <phoneticPr fontId="6"/>
  </si>
  <si>
    <t>1.通常型スプリンクラー</t>
    <rPh sb="2" eb="4">
      <t>ツウジョウ</t>
    </rPh>
    <rPh sb="4" eb="5">
      <t>カタ</t>
    </rPh>
    <phoneticPr fontId="6"/>
  </si>
  <si>
    <t>2.水道連結型スプリンクラー</t>
    <rPh sb="2" eb="4">
      <t>スイドウ</t>
    </rPh>
    <rPh sb="4" eb="6">
      <t>レンケツ</t>
    </rPh>
    <rPh sb="6" eb="7">
      <t>ガタ</t>
    </rPh>
    <phoneticPr fontId="6"/>
  </si>
  <si>
    <t>3.パッケージ型自動消火設備</t>
    <rPh sb="7" eb="8">
      <t>カタ</t>
    </rPh>
    <rPh sb="8" eb="10">
      <t>ジドウ</t>
    </rPh>
    <rPh sb="10" eb="12">
      <t>ショウカ</t>
    </rPh>
    <rPh sb="12" eb="14">
      <t>セツビ</t>
    </rPh>
    <phoneticPr fontId="6"/>
  </si>
  <si>
    <t>火災通報装置</t>
    <phoneticPr fontId="6"/>
  </si>
  <si>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6"/>
  </si>
  <si>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6"/>
  </si>
  <si>
    <t>様式３－１３（へき地拠点）</t>
    <rPh sb="0" eb="2">
      <t>ヨウシキ</t>
    </rPh>
    <rPh sb="9" eb="10">
      <t>チ</t>
    </rPh>
    <rPh sb="10" eb="12">
      <t>キョテン</t>
    </rPh>
    <phoneticPr fontId="6"/>
  </si>
  <si>
    <t>様式３－１３（へき地診療所）</t>
    <rPh sb="0" eb="2">
      <t>ヨウシキ</t>
    </rPh>
    <rPh sb="9" eb="10">
      <t>チ</t>
    </rPh>
    <rPh sb="10" eb="13">
      <t>シンリョウジョ</t>
    </rPh>
    <phoneticPr fontId="6"/>
  </si>
  <si>
    <t>その他</t>
    <rPh sb="2" eb="3">
      <t>タ</t>
    </rPh>
    <phoneticPr fontId="6"/>
  </si>
  <si>
    <t>図書閲覧室</t>
    <rPh sb="0" eb="2">
      <t>トショ</t>
    </rPh>
    <rPh sb="2" eb="5">
      <t>エツランシツ</t>
    </rPh>
    <phoneticPr fontId="6"/>
  </si>
  <si>
    <t>その他（左記部門間で共用の場合）</t>
    <rPh sb="2" eb="3">
      <t>タ</t>
    </rPh>
    <rPh sb="4" eb="6">
      <t>サキ</t>
    </rPh>
    <rPh sb="6" eb="9">
      <t>ブモンカン</t>
    </rPh>
    <rPh sb="10" eb="12">
      <t>キョウヨウ</t>
    </rPh>
    <rPh sb="13" eb="15">
      <t>バアイ</t>
    </rPh>
    <phoneticPr fontId="6"/>
  </si>
  <si>
    <t>うちトイレ</t>
    <phoneticPr fontId="6"/>
  </si>
  <si>
    <t>着工</t>
    <rPh sb="0" eb="2">
      <t>チャッコウ</t>
    </rPh>
    <phoneticPr fontId="6"/>
  </si>
  <si>
    <t>　　年　月　日</t>
    <phoneticPr fontId="6"/>
  </si>
  <si>
    <t xml:space="preserve"> ～ </t>
    <phoneticPr fontId="6"/>
  </si>
  <si>
    <t>竣工</t>
    <phoneticPr fontId="6"/>
  </si>
  <si>
    <t>　　年　月　日</t>
    <phoneticPr fontId="6"/>
  </si>
  <si>
    <t>一般：</t>
    <rPh sb="0" eb="2">
      <t>イッパン</t>
    </rPh>
    <phoneticPr fontId="6"/>
  </si>
  <si>
    <t>精神：</t>
    <phoneticPr fontId="6"/>
  </si>
  <si>
    <t>結核：</t>
    <phoneticPr fontId="6"/>
  </si>
  <si>
    <t>感染症：</t>
    <phoneticPr fontId="6"/>
  </si>
  <si>
    <t>合計：</t>
    <phoneticPr fontId="6"/>
  </si>
  <si>
    <t>事業区分</t>
    <rPh sb="0" eb="2">
      <t>ジギョウ</t>
    </rPh>
    <phoneticPr fontId="6"/>
  </si>
  <si>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6"/>
  </si>
  <si>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6"/>
  </si>
  <si>
    <t>～</t>
  </si>
  <si>
    <t>年　月</t>
    <rPh sb="0" eb="1">
      <t>ネン</t>
    </rPh>
    <rPh sb="2" eb="3">
      <t>ツキ</t>
    </rPh>
    <phoneticPr fontId="6"/>
  </si>
  <si>
    <t>その他：</t>
    <rPh sb="2" eb="3">
      <t>タ</t>
    </rPh>
    <phoneticPr fontId="6"/>
  </si>
  <si>
    <t>合計：</t>
    <rPh sb="0" eb="2">
      <t>ゴウケイ</t>
    </rPh>
    <phoneticPr fontId="6"/>
  </si>
  <si>
    <t>現在（㎡）</t>
    <rPh sb="0" eb="2">
      <t>ゲンザイ</t>
    </rPh>
    <phoneticPr fontId="6"/>
  </si>
  <si>
    <t>整備後（㎡）</t>
    <rPh sb="0" eb="2">
      <t>セイビ</t>
    </rPh>
    <rPh sb="2" eb="3">
      <t>ゴ</t>
    </rPh>
    <phoneticPr fontId="6"/>
  </si>
  <si>
    <t>ヘリポート</t>
    <phoneticPr fontId="6"/>
  </si>
  <si>
    <t>現在（㎡）
（○室）</t>
    <rPh sb="0" eb="2">
      <t>ゲンザイ</t>
    </rPh>
    <rPh sb="8" eb="9">
      <t>シツ</t>
    </rPh>
    <phoneticPr fontId="6"/>
  </si>
  <si>
    <t>整備後（㎡）
（○室）</t>
    <rPh sb="0" eb="2">
      <t>セイビ</t>
    </rPh>
    <rPh sb="2" eb="3">
      <t>ゴ</t>
    </rPh>
    <rPh sb="9" eb="10">
      <t>シツ</t>
    </rPh>
    <phoneticPr fontId="6"/>
  </si>
  <si>
    <t>都道府県補助金</t>
    <rPh sb="0" eb="4">
      <t>トドウフケン</t>
    </rPh>
    <phoneticPr fontId="6"/>
  </si>
  <si>
    <t>年度間の金額の按分は支払額ではなく進捗率により行うこと。</t>
    <phoneticPr fontId="6"/>
  </si>
  <si>
    <t>　　移転新築：現在建物が存在する敷地とは別の敷地に新たに建物を建築し、かつ、現在の建物の機能を移転する場合</t>
    <phoneticPr fontId="6"/>
  </si>
  <si>
    <t>　　改　　修：建物の主要構造部分を取りこわさない模様替及び内部改修</t>
    <phoneticPr fontId="6"/>
  </si>
  <si>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6"/>
  </si>
  <si>
    <t>Ⅰ．「選定額」欄は、(D)と(E)とを比較して少ない方の額を記入すること。</t>
    <phoneticPr fontId="6"/>
  </si>
  <si>
    <t>Ⅱ．「国庫補助基本額」欄は、次により記入すること。</t>
    <phoneticPr fontId="6"/>
  </si>
  <si>
    <t>Ⅲ．「国庫補助所要額」欄は、次により記入すること。ただし、算出された額に1,000円未満の端数が生じた場合にはこれを切捨てるものとする。</t>
    <phoneticPr fontId="6"/>
  </si>
  <si>
    <t>様式１　補助対象部分</t>
    <rPh sb="0" eb="2">
      <t>ヨウシキ</t>
    </rPh>
    <rPh sb="4" eb="6">
      <t>ホジョ</t>
    </rPh>
    <rPh sb="6" eb="8">
      <t>タイショウ</t>
    </rPh>
    <rPh sb="8" eb="10">
      <t>ブブン</t>
    </rPh>
    <phoneticPr fontId="6"/>
  </si>
  <si>
    <t>診療所</t>
    <rPh sb="0" eb="3">
      <t>シンリョウジョ</t>
    </rPh>
    <phoneticPr fontId="6"/>
  </si>
  <si>
    <t>医師住宅</t>
    <rPh sb="0" eb="2">
      <t>イシ</t>
    </rPh>
    <rPh sb="2" eb="4">
      <t>ジュウタク</t>
    </rPh>
    <phoneticPr fontId="6"/>
  </si>
  <si>
    <t>看護師住宅</t>
    <rPh sb="0" eb="3">
      <t>カンゴシ</t>
    </rPh>
    <rPh sb="3" eb="5">
      <t>ジュウタク</t>
    </rPh>
    <phoneticPr fontId="6"/>
  </si>
  <si>
    <t>歯科医師住宅</t>
    <rPh sb="0" eb="4">
      <t>シカイシ</t>
    </rPh>
    <rPh sb="4" eb="6">
      <t>ジュウタク</t>
    </rPh>
    <phoneticPr fontId="6"/>
  </si>
  <si>
    <t>指導部門及び住宅部門</t>
    <rPh sb="0" eb="2">
      <t>シドウ</t>
    </rPh>
    <rPh sb="2" eb="4">
      <t>ブモン</t>
    </rPh>
    <rPh sb="4" eb="5">
      <t>オヨ</t>
    </rPh>
    <rPh sb="6" eb="8">
      <t>ジュウタク</t>
    </rPh>
    <rPh sb="8" eb="10">
      <t>ブモン</t>
    </rPh>
    <phoneticPr fontId="6"/>
  </si>
  <si>
    <t>指導部門</t>
    <rPh sb="0" eb="2">
      <t>シドウ</t>
    </rPh>
    <rPh sb="2" eb="4">
      <t>ブモン</t>
    </rPh>
    <phoneticPr fontId="6"/>
  </si>
  <si>
    <t>診療部門</t>
    <rPh sb="0" eb="2">
      <t>シンリョウ</t>
    </rPh>
    <rPh sb="2" eb="4">
      <t>ブモン</t>
    </rPh>
    <phoneticPr fontId="6"/>
  </si>
  <si>
    <t>宿泊施設</t>
    <rPh sb="0" eb="2">
      <t>シュクハク</t>
    </rPh>
    <rPh sb="2" eb="4">
      <t>シセツ</t>
    </rPh>
    <phoneticPr fontId="6"/>
  </si>
  <si>
    <t>－</t>
    <phoneticPr fontId="6"/>
  </si>
  <si>
    <t>へき地医療拠点病院</t>
    <rPh sb="2" eb="3">
      <t>チ</t>
    </rPh>
    <rPh sb="3" eb="5">
      <t>イリョウ</t>
    </rPh>
    <rPh sb="5" eb="7">
      <t>キョテン</t>
    </rPh>
    <rPh sb="7" eb="9">
      <t>ビョウイン</t>
    </rPh>
    <phoneticPr fontId="6"/>
  </si>
  <si>
    <t>へき地診療所</t>
    <rPh sb="2" eb="3">
      <t>チ</t>
    </rPh>
    <rPh sb="3" eb="6">
      <t>シンリョウジョ</t>
    </rPh>
    <phoneticPr fontId="6"/>
  </si>
  <si>
    <t>へき地診療所施設整備事業</t>
    <phoneticPr fontId="6"/>
  </si>
  <si>
    <t>過疎地域等特定診療所施設整備事業</t>
    <phoneticPr fontId="6"/>
  </si>
  <si>
    <t>へき地保健指導所施設整備事業</t>
    <phoneticPr fontId="6"/>
  </si>
  <si>
    <t>研修医のための研修施設整備事業</t>
    <phoneticPr fontId="6"/>
  </si>
  <si>
    <t>臨床研修病院施設整備事業</t>
    <phoneticPr fontId="6"/>
  </si>
  <si>
    <t>へき地医療拠点病院施設整備事業</t>
    <phoneticPr fontId="6"/>
  </si>
  <si>
    <t>医師臨床研修病院研修医環境整備事業</t>
    <phoneticPr fontId="6"/>
  </si>
  <si>
    <t>離島等患者宿泊施設施設整備事業</t>
    <phoneticPr fontId="6"/>
  </si>
  <si>
    <t>産科医療機関施設整備事業</t>
    <phoneticPr fontId="6"/>
  </si>
  <si>
    <t>分娩取扱施設施設整備事業</t>
    <phoneticPr fontId="6"/>
  </si>
  <si>
    <t>院内感染対策施設整備事業</t>
    <phoneticPr fontId="6"/>
  </si>
  <si>
    <t>様式１　計算式</t>
    <rPh sb="0" eb="2">
      <t>ヨウシキ</t>
    </rPh>
    <rPh sb="4" eb="6">
      <t>ケイサン</t>
    </rPh>
    <rPh sb="6" eb="7">
      <t>シキ</t>
    </rPh>
    <phoneticPr fontId="6"/>
  </si>
  <si>
    <t>分類</t>
    <rPh sb="0" eb="2">
      <t>ブンルイ</t>
    </rPh>
    <phoneticPr fontId="6"/>
  </si>
  <si>
    <t>国庫補助
基本額係数</t>
    <rPh sb="0" eb="2">
      <t>コッコ</t>
    </rPh>
    <rPh sb="2" eb="4">
      <t>ホジョ</t>
    </rPh>
    <rPh sb="5" eb="8">
      <t>キホンガク</t>
    </rPh>
    <rPh sb="8" eb="10">
      <t>ケイスウ</t>
    </rPh>
    <phoneticPr fontId="6"/>
  </si>
  <si>
    <t>再分類</t>
    <rPh sb="0" eb="3">
      <t>サイブンルイ</t>
    </rPh>
    <phoneticPr fontId="6"/>
  </si>
  <si>
    <t>国庫補助
所要額係数
（直接、都道府県）</t>
    <rPh sb="0" eb="2">
      <t>コッコ</t>
    </rPh>
    <rPh sb="2" eb="4">
      <t>ホジョ</t>
    </rPh>
    <rPh sb="5" eb="8">
      <t>ショヨウガク</t>
    </rPh>
    <rPh sb="8" eb="10">
      <t>ケイスウ</t>
    </rPh>
    <rPh sb="12" eb="14">
      <t>チョクセツ</t>
    </rPh>
    <rPh sb="15" eb="19">
      <t>トドウフケン</t>
    </rPh>
    <phoneticPr fontId="6"/>
  </si>
  <si>
    <t>国庫補助
所要額係数
（間接）</t>
    <rPh sb="0" eb="2">
      <t>コッコ</t>
    </rPh>
    <rPh sb="2" eb="4">
      <t>ホジョ</t>
    </rPh>
    <rPh sb="5" eb="8">
      <t>ショヨウガク</t>
    </rPh>
    <rPh sb="8" eb="10">
      <t>ケイスウ</t>
    </rPh>
    <rPh sb="12" eb="14">
      <t>カンセツ</t>
    </rPh>
    <phoneticPr fontId="6"/>
  </si>
  <si>
    <t>へき地診療所施設整備事業</t>
  </si>
  <si>
    <t>b</t>
  </si>
  <si>
    <t>A</t>
    <phoneticPr fontId="6"/>
  </si>
  <si>
    <t>過疎地域等特定診療所施設整備事業</t>
  </si>
  <si>
    <t>A</t>
  </si>
  <si>
    <t>へき地保健指導所施設整備事業</t>
  </si>
  <si>
    <t>研修医のための研修施設整備事業</t>
  </si>
  <si>
    <t>c</t>
    <phoneticPr fontId="6"/>
  </si>
  <si>
    <t>-</t>
    <phoneticPr fontId="6"/>
  </si>
  <si>
    <t>臨床研修病院施設整備事業</t>
  </si>
  <si>
    <t>へき地医療拠点病院施設整備事業</t>
  </si>
  <si>
    <t>a</t>
    <phoneticPr fontId="6"/>
  </si>
  <si>
    <t>医師臨床研修病院研修医環境整備事業</t>
  </si>
  <si>
    <t>b</t>
    <phoneticPr fontId="6"/>
  </si>
  <si>
    <t>離島等患者宿泊施設施設整備事業</t>
  </si>
  <si>
    <t>b</t>
    <phoneticPr fontId="6"/>
  </si>
  <si>
    <t>産科医療機関施設整備事業</t>
  </si>
  <si>
    <t>分娩取扱施設施設整備事業</t>
  </si>
  <si>
    <t>有床診療所等スプリンクラー等施設整備事業</t>
  </si>
  <si>
    <t>a</t>
    <phoneticPr fontId="6"/>
  </si>
  <si>
    <t>-</t>
    <phoneticPr fontId="6"/>
  </si>
  <si>
    <t>B</t>
    <phoneticPr fontId="6"/>
  </si>
  <si>
    <t>院内感染対策施設整備事業</t>
  </si>
  <si>
    <t>鉄道</t>
    <rPh sb="0" eb="2">
      <t>テツドウ</t>
    </rPh>
    <phoneticPr fontId="6"/>
  </si>
  <si>
    <t>船舶</t>
    <rPh sb="0" eb="2">
      <t>センパク</t>
    </rPh>
    <phoneticPr fontId="6"/>
  </si>
  <si>
    <t>バス</t>
    <phoneticPr fontId="6"/>
  </si>
  <si>
    <t>通常</t>
    <rPh sb="0" eb="2">
      <t>ツウジョウ</t>
    </rPh>
    <phoneticPr fontId="6"/>
  </si>
  <si>
    <t>冬季</t>
    <rPh sb="0" eb="2">
      <t>トウキ</t>
    </rPh>
    <phoneticPr fontId="6"/>
  </si>
  <si>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6"/>
  </si>
  <si>
    <t>代診医派遣（年度）</t>
    <rPh sb="0" eb="2">
      <t>ダイシン</t>
    </rPh>
    <rPh sb="2" eb="3">
      <t>イ</t>
    </rPh>
    <rPh sb="3" eb="5">
      <t>ハケン</t>
    </rPh>
    <rPh sb="6" eb="8">
      <t>ネンド</t>
    </rPh>
    <phoneticPr fontId="6"/>
  </si>
  <si>
    <t>総事業（100%）</t>
    <phoneticPr fontId="6"/>
  </si>
  <si>
    <t>施設整備事業費内訳書</t>
    <phoneticPr fontId="6"/>
  </si>
  <si>
    <t>記載すること。</t>
    <phoneticPr fontId="6"/>
  </si>
  <si>
    <t>当する経費及び交付要綱に定める（交付額の算定方法）において対象経費とされていない経費を指す。</t>
    <rPh sb="5" eb="6">
      <t>オヨ</t>
    </rPh>
    <phoneticPr fontId="6"/>
  </si>
  <si>
    <t>また、「補助対象経費」とは補助対象事業分のうち、交付要綱に定める（交付額の算定方法）において対象経費とされている経費を指す。</t>
    <phoneticPr fontId="6"/>
  </si>
  <si>
    <t>補助対象事業分の「費目」欄は、医療施設等施設整備費補助金交付要綱５の表の「３対象経費」に定める各部門に区分して記入すること。</t>
    <phoneticPr fontId="6"/>
  </si>
  <si>
    <t>&lt;改修工事&gt;</t>
  </si>
  <si>
    <t>　（改築）</t>
  </si>
  <si>
    <t>改築</t>
  </si>
  <si>
    <t>無</t>
  </si>
  <si>
    <t>令和○年度</t>
    <rPh sb="0" eb="2">
      <t>レイワ</t>
    </rPh>
    <rPh sb="3" eb="5">
      <t>ネンド</t>
    </rPh>
    <phoneticPr fontId="6"/>
  </si>
  <si>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6"/>
  </si>
  <si>
    <t>(1) 離島振興法 第10条第1項第1号の指定地域</t>
    <rPh sb="4" eb="6">
      <t>リトウ</t>
    </rPh>
    <rPh sb="6" eb="9">
      <t>シンコウホウ</t>
    </rPh>
    <rPh sb="17" eb="18">
      <t>ダイ</t>
    </rPh>
    <rPh sb="19" eb="20">
      <t>ゴウ</t>
    </rPh>
    <phoneticPr fontId="6"/>
  </si>
  <si>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6"/>
  </si>
  <si>
    <t>（１３）南海トラフ日本海溝・千島海溝周辺海溝型地震に係る津波避難対策緊急事業（へき地診療所）</t>
    <rPh sb="42" eb="45">
      <t>シンリョウジョ</t>
    </rPh>
    <phoneticPr fontId="6"/>
  </si>
  <si>
    <t>面積/室数</t>
    <rPh sb="3" eb="5">
      <t>シツスウ</t>
    </rPh>
    <phoneticPr fontId="6"/>
  </si>
  <si>
    <t>㎡/室</t>
    <rPh sb="2" eb="3">
      <t>シツ</t>
    </rPh>
    <phoneticPr fontId="6"/>
  </si>
  <si>
    <t>寄附金</t>
    <rPh sb="0" eb="2">
      <t>キフ</t>
    </rPh>
    <phoneticPr fontId="6"/>
  </si>
  <si>
    <t>県番</t>
    <rPh sb="0" eb="2">
      <t>ケンバン</t>
    </rPh>
    <phoneticPr fontId="6"/>
  </si>
  <si>
    <t>県内番</t>
    <rPh sb="0" eb="3">
      <t>ケンナイバン</t>
    </rPh>
    <phoneticPr fontId="6"/>
  </si>
  <si>
    <t>工事計画
年数</t>
    <rPh sb="0" eb="2">
      <t>コウジ</t>
    </rPh>
    <rPh sb="2" eb="4">
      <t>ケイカク</t>
    </rPh>
    <rPh sb="5" eb="7">
      <t>ネンスウ</t>
    </rPh>
    <phoneticPr fontId="5"/>
  </si>
  <si>
    <t>抵　当　権</t>
    <rPh sb="0" eb="1">
      <t>テイ</t>
    </rPh>
    <rPh sb="2" eb="3">
      <t>トウ</t>
    </rPh>
    <rPh sb="4" eb="5">
      <t>ケン</t>
    </rPh>
    <phoneticPr fontId="5"/>
  </si>
  <si>
    <t>令和○年度</t>
    <rPh sb="0" eb="2">
      <t>レイワ</t>
    </rPh>
    <phoneticPr fontId="6"/>
  </si>
  <si>
    <t>○○年度</t>
    <phoneticPr fontId="6"/>
  </si>
  <si>
    <t>　　年　月　日</t>
  </si>
  <si>
    <t>都道府県
補助額</t>
    <phoneticPr fontId="6"/>
  </si>
  <si>
    <t>国庫補助
基本額</t>
    <phoneticPr fontId="6"/>
  </si>
  <si>
    <t>国庫補助
所要額</t>
    <phoneticPr fontId="6"/>
  </si>
  <si>
    <t>補助対象
部分</t>
    <rPh sb="0" eb="2">
      <t>ホジョ</t>
    </rPh>
    <rPh sb="2" eb="4">
      <t>タイショウ</t>
    </rPh>
    <rPh sb="5" eb="7">
      <t>ブブン</t>
    </rPh>
    <phoneticPr fontId="6"/>
  </si>
  <si>
    <t>寄附金
その他の
収入額</t>
    <rPh sb="0" eb="2">
      <t>キフ</t>
    </rPh>
    <phoneticPr fontId="6"/>
  </si>
  <si>
    <t>－</t>
  </si>
  <si>
    <t xml:space="preserve"> (1)　交付要綱５(交付額の算定方法)（1）に掲げる事業･･･(C)と(F)とを比較して少ない方の額</t>
    <phoneticPr fontId="6"/>
  </si>
  <si>
    <t xml:space="preserve"> (2)　　　　　　　　　　 〃　　　　　　　　　（2）に掲げる事業･･･(C)と(F)と(G)とを比較してもっとも少ない額</t>
    <phoneticPr fontId="6"/>
  </si>
  <si>
    <t xml:space="preserve"> (3)　　　　　　　　　　 〃　　　　　　　　　（3）に掲げる事業･･･(C)と(F)とを比較して少ない方の額に３分の２を乗じて得た額と(G)とを比較して少ない方の額</t>
    <phoneticPr fontId="6"/>
  </si>
  <si>
    <t xml:space="preserve"> (4)　　　　　　　　　　 〃　　　　　　　　　（4）に掲げる事業･･･(C)と(F)とを比較して少ない方の額に補助率を乗じて得た額と(G)とを比較して少ない方の額</t>
    <phoneticPr fontId="6"/>
  </si>
  <si>
    <t xml:space="preserve"> (5)　　　　　　　　　　 〃　　　　　　　　　（5）に掲げる事業･･･(C)と(F)とを比較して少ない方の額に４分の３を乗じて得た額と(G)とを比較して少ない方の額</t>
    <phoneticPr fontId="6"/>
  </si>
  <si>
    <t xml:space="preserve"> (6)　　　　　　　　　　 〃　　　　　　　　　（6）に掲げる事業･･･(C)と(F)とを比較して少ない方の額に２分の１を乗じて得た額と(G)とを比較して少ない方の額</t>
    <phoneticPr fontId="6"/>
  </si>
  <si>
    <t xml:space="preserve"> (1)　交付要綱５（1）に掲げる事業･･･････････(H)欄に記載された額に補助率を乗じて得た額</t>
    <phoneticPr fontId="6"/>
  </si>
  <si>
    <t xml:space="preserve"> (2)　交付要綱５（2）及び（3）に掲げる事業･･･(H)欄に記載された額に２分の１を乗じて得た額</t>
    <phoneticPr fontId="6"/>
  </si>
  <si>
    <t xml:space="preserve"> (3)　交付要綱５（4）に掲げる事業･･･････････(H)欄に記載された額</t>
    <phoneticPr fontId="6"/>
  </si>
  <si>
    <t xml:space="preserve"> (4)　交付要綱５（5）及び（6）に掲げる事業･･･(H)欄に記載された額に３分の２を乗じて得た額</t>
    <rPh sb="13" eb="14">
      <t>オヨ</t>
    </rPh>
    <phoneticPr fontId="6"/>
  </si>
  <si>
    <t>（11）解剖・死亡時画像診断等施設整備事業</t>
    <rPh sb="4" eb="6">
      <t>カイボウ</t>
    </rPh>
    <rPh sb="7" eb="10">
      <t>シボウジ</t>
    </rPh>
    <rPh sb="10" eb="12">
      <t>ガゾウ</t>
    </rPh>
    <rPh sb="12" eb="14">
      <t>シンダン</t>
    </rPh>
    <rPh sb="14" eb="15">
      <t>トウ</t>
    </rPh>
    <rPh sb="15" eb="17">
      <t>シセツ</t>
    </rPh>
    <rPh sb="17" eb="19">
      <t>セイビ</t>
    </rPh>
    <rPh sb="19" eb="21">
      <t>ジギョウ</t>
    </rPh>
    <phoneticPr fontId="6"/>
  </si>
  <si>
    <t>(14) 院内感染対策施設整備事業</t>
    <phoneticPr fontId="6"/>
  </si>
  <si>
    <t>(11) 解剖・死亡時画像診断等施設整備事業</t>
    <phoneticPr fontId="6"/>
  </si>
  <si>
    <t>○死亡時画像診断装置（CTまたはMRI）を整備する場合、画像の読影、診断、管理及び教育研修の体制整備が計画されているか</t>
    <rPh sb="1" eb="4">
      <t>シボウジ</t>
    </rPh>
    <rPh sb="4" eb="6">
      <t>ガゾウ</t>
    </rPh>
    <rPh sb="6" eb="8">
      <t>シンダン</t>
    </rPh>
    <rPh sb="8" eb="10">
      <t>ソウチ</t>
    </rPh>
    <rPh sb="21" eb="23">
      <t>セイビ</t>
    </rPh>
    <rPh sb="25" eb="27">
      <t>バアイ</t>
    </rPh>
    <rPh sb="28" eb="30">
      <t>ガゾウ</t>
    </rPh>
    <rPh sb="31" eb="33">
      <t>ドクエイ</t>
    </rPh>
    <rPh sb="34" eb="36">
      <t>シンダン</t>
    </rPh>
    <rPh sb="37" eb="39">
      <t>カンリ</t>
    </rPh>
    <rPh sb="39" eb="40">
      <t>オヨ</t>
    </rPh>
    <rPh sb="41" eb="43">
      <t>キョウイク</t>
    </rPh>
    <rPh sb="43" eb="45">
      <t>ケンシュウ</t>
    </rPh>
    <rPh sb="46" eb="48">
      <t>タイセイ</t>
    </rPh>
    <rPh sb="48" eb="50">
      <t>セイビ</t>
    </rPh>
    <rPh sb="51" eb="53">
      <t>ケイカク</t>
    </rPh>
    <phoneticPr fontId="6"/>
  </si>
  <si>
    <t>解剖・死亡時画像診断等施設整備事業</t>
    <phoneticPr fontId="6"/>
  </si>
  <si>
    <t>診療部門（病棟）</t>
    <rPh sb="0" eb="2">
      <t>シンリョウ</t>
    </rPh>
    <rPh sb="2" eb="4">
      <t>ブモン</t>
    </rPh>
    <rPh sb="5" eb="7">
      <t>ビョウトウ</t>
    </rPh>
    <phoneticPr fontId="6"/>
  </si>
  <si>
    <t>診療部門（診療棟）</t>
    <rPh sb="0" eb="2">
      <t>シンリョウ</t>
    </rPh>
    <rPh sb="2" eb="4">
      <t>ブモン</t>
    </rPh>
    <rPh sb="5" eb="8">
      <t>シンリョウトウ</t>
    </rPh>
    <phoneticPr fontId="6"/>
  </si>
  <si>
    <t>住宅部門</t>
    <phoneticPr fontId="6"/>
  </si>
  <si>
    <t>分娩室、病室、入所室等</t>
    <rPh sb="0" eb="3">
      <t>ブンベンシツ</t>
    </rPh>
    <rPh sb="4" eb="6">
      <t>ビョウシツ</t>
    </rPh>
    <rPh sb="7" eb="9">
      <t>ニュウショ</t>
    </rPh>
    <rPh sb="9" eb="10">
      <t>シツ</t>
    </rPh>
    <rPh sb="10" eb="11">
      <t>トウ</t>
    </rPh>
    <phoneticPr fontId="6"/>
  </si>
  <si>
    <t>ヘリポート</t>
  </si>
  <si>
    <t>(13) 南海トラフ地震及び日本海溝・千島海溝周辺海溝型地震に係る津波避難対策緊急事業</t>
    <phoneticPr fontId="6"/>
  </si>
  <si>
    <t>南海トラフ地震及び日本海溝・千島海溝周辺海溝型地震に係る津波避難対策緊急事業</t>
    <phoneticPr fontId="6"/>
  </si>
  <si>
    <r>
      <t>　医療施設等　</t>
    </r>
    <r>
      <rPr>
        <b/>
        <sz val="20"/>
        <rFont val="ＭＳ ゴシック"/>
        <family val="3"/>
        <charset val="128"/>
      </rPr>
      <t>施設</t>
    </r>
    <r>
      <rPr>
        <sz val="20"/>
        <rFont val="ＭＳ ゴシック"/>
        <family val="3"/>
        <charset val="128"/>
      </rPr>
      <t>　整備費補助金　事業計画総括表　</t>
    </r>
    <rPh sb="17" eb="19">
      <t>ジギョウ</t>
    </rPh>
    <rPh sb="19" eb="21">
      <t>ケイカク</t>
    </rPh>
    <rPh sb="21" eb="23">
      <t>ソウカツ</t>
    </rPh>
    <rPh sb="23" eb="24">
      <t>ヒョウ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</si>
</sst>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
    <numFmt numFmtId="177" formatCode="#,##0;&quot;△ &quot;#,##0"/>
    <numFmt numFmtId="178" formatCode="#,##0.00;&quot;△ &quot;#,##0.00"/>
    <numFmt numFmtId="179" formatCode="#,##0_ "/>
    <numFmt numFmtId="180" formatCode="#,##0&quot;人&quot;"/>
    <numFmt numFmtId="181" formatCode="#,##0.00&quot;㎡&quot;"/>
    <numFmt numFmtId="182" formatCode="\(#,##0.00&quot;㎡&quot;\)"/>
    <numFmt numFmtId="183" formatCode="@&quot;年度&quot;"/>
    <numFmt numFmtId="184" formatCode="#,###&quot;千円&quot;"/>
    <numFmt numFmtId="185" formatCode="#&quot;床&quot;"/>
    <numFmt numFmtId="186" formatCode="#&quot;分&quot;"/>
    <numFmt numFmtId="187" formatCode="#&quot;ｋｍ&quot;"/>
    <numFmt numFmtId="188" formatCode="#,###&quot;人&quot;"/>
    <numFmt numFmtId="189" formatCode="#,##0.00_ "/>
    <numFmt numFmtId="190" formatCode="#,##0.00&quot;人&quot;"/>
    <numFmt numFmtId="191" formatCode="#,##0&quot;ｍ&quot;"/>
    <numFmt numFmtId="192" formatCode="#,###&quot;円&quot;"/>
    <numFmt numFmtId="193" formatCode="#&quot;室&quot;"/>
    <numFmt numFmtId="194" formatCode="#&quot;件&quot;"/>
    <numFmt numFmtId="195" formatCode="#&quot;施設&quot;"/>
    <numFmt numFmtId="196" formatCode="#0.#&quot;ｋｍ&quot;"/>
    <numFmt numFmtId="197" formatCode="\(###&quot;%&quot;\)"/>
    <numFmt numFmtId="198" formatCode="#&quot;回&quot;"/>
    <numFmt numFmtId="199" formatCode="#,###"/>
    <numFmt numFmtId="200" formatCode="#,###.00"/>
  </numFmts>
  <fonts count="3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b/>
      <sz val="11"/>
      <name val="ＭＳ 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9"/>
      <name val="ＭＳ Ｐゴシック"/>
      <family val="3"/>
      <charset val="128"/>
    </font>
    <font>
      <sz val="10"/>
      <name val="ＭＳ Ｐゴシック"/>
      <family val="3"/>
      <charset val="128"/>
    </font>
    <font>
      <sz val="24"/>
      <name val="ＭＳ ゴシック"/>
      <family val="3"/>
      <charset val="128"/>
    </font>
    <font>
      <u/>
      <sz val="10"/>
      <name val="ＭＳ Ｐゴシック"/>
      <family val="3"/>
      <charset val="128"/>
    </font>
    <font>
      <b/>
      <sz val="11"/>
      <color theme="1"/>
      <name val="ＭＳ Ｐゴシック"/>
      <family val="3"/>
      <charset val="128"/>
      <scheme val="minor"/>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0"/>
      <color theme="4"/>
      <name val="ＭＳ Ｐゴシック"/>
      <family val="3"/>
      <charset val="128"/>
    </font>
    <font>
      <sz val="11"/>
      <color indexed="81"/>
      <name val="MS P ゴシック"/>
      <family val="3"/>
      <charset val="128"/>
    </font>
    <font>
      <sz val="20"/>
      <name val="ＭＳ ゴシック"/>
      <family val="3"/>
      <charset val="128"/>
    </font>
    <font>
      <b/>
      <sz val="20"/>
      <name val="ＭＳ 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9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style="thin">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s>
  <cellStyleXfs count="8">
    <xf numFmtId="0" fontId="0" fillId="0" borderId="0"/>
    <xf numFmtId="38" fontId="3" fillId="0" borderId="0" applyFont="0" applyFill="0" applyBorder="0" applyAlignment="0" applyProtection="0"/>
    <xf numFmtId="0" fontId="9" fillId="0" borderId="0">
      <alignment vertical="center"/>
    </xf>
    <xf numFmtId="0" fontId="2" fillId="0" borderId="0">
      <alignment vertical="center"/>
    </xf>
    <xf numFmtId="0" fontId="17" fillId="0" borderId="0"/>
    <xf numFmtId="38" fontId="17" fillId="0" borderId="0" applyFont="0" applyFill="0" applyBorder="0" applyAlignment="0" applyProtection="0"/>
    <xf numFmtId="38" fontId="3" fillId="0" borderId="0" applyFont="0" applyFill="0" applyBorder="0" applyAlignment="0" applyProtection="0"/>
    <xf numFmtId="0" fontId="1" fillId="0" borderId="0">
      <alignment vertical="center"/>
    </xf>
  </cellStyleXfs>
  <cellXfs count="606">
    <xf numFmtId="0" fontId="0" fillId="0" borderId="0" xfId="0"/>
    <xf numFmtId="38" fontId="4" fillId="0" borderId="0" xfId="1" applyFont="1"/>
    <xf numFmtId="38" fontId="4" fillId="0" borderId="0" xfId="1" applyFont="1" applyAlignment="1">
      <alignment vertical="center"/>
    </xf>
    <xf numFmtId="57" fontId="4" fillId="0" borderId="6" xfId="1" applyNumberFormat="1" applyFont="1" applyBorder="1" applyAlignment="1">
      <alignment horizontal="center" vertical="center"/>
    </xf>
    <xf numFmtId="38" fontId="4" fillId="0" borderId="6" xfId="1" applyFont="1" applyBorder="1" applyAlignment="1">
      <alignment horizontal="center" vertical="center"/>
    </xf>
    <xf numFmtId="38" fontId="4" fillId="0" borderId="5" xfId="1" applyFont="1" applyFill="1" applyBorder="1" applyAlignment="1">
      <alignment horizontal="center" vertical="center"/>
    </xf>
    <xf numFmtId="38" fontId="4" fillId="0" borderId="5" xfId="1" applyFont="1" applyBorder="1" applyAlignment="1">
      <alignment horizontal="center" vertical="center"/>
    </xf>
    <xf numFmtId="38" fontId="4" fillId="0" borderId="5" xfId="1" applyFont="1" applyBorder="1" applyAlignment="1">
      <alignment horizontal="center" vertical="center" wrapText="1"/>
    </xf>
    <xf numFmtId="38" fontId="4" fillId="0" borderId="0" xfId="1" applyFont="1" applyFill="1" applyAlignment="1">
      <alignment vertical="center"/>
    </xf>
    <xf numFmtId="57" fontId="4" fillId="0" borderId="9" xfId="1" applyNumberFormat="1" applyFont="1" applyFill="1" applyBorder="1" applyAlignment="1">
      <alignment horizontal="center" vertical="center"/>
    </xf>
    <xf numFmtId="38" fontId="4" fillId="0" borderId="8" xfId="1" applyFont="1" applyFill="1" applyBorder="1" applyAlignment="1">
      <alignment vertical="center"/>
    </xf>
    <xf numFmtId="38" fontId="4" fillId="0" borderId="9" xfId="1" applyFont="1" applyFill="1" applyBorder="1" applyAlignment="1">
      <alignment horizontal="center" vertical="center"/>
    </xf>
    <xf numFmtId="38" fontId="4" fillId="0" borderId="9" xfId="1" applyFont="1" applyFill="1" applyBorder="1" applyAlignment="1">
      <alignment vertical="center"/>
    </xf>
    <xf numFmtId="40" fontId="4" fillId="0" borderId="9" xfId="1" applyNumberFormat="1" applyFont="1" applyFill="1" applyBorder="1" applyAlignment="1">
      <alignment horizontal="center" vertical="center"/>
    </xf>
    <xf numFmtId="38" fontId="4" fillId="0" borderId="0" xfId="1" applyFont="1" applyFill="1" applyBorder="1"/>
    <xf numFmtId="38" fontId="4" fillId="0" borderId="0" xfId="1" applyFont="1" applyFill="1" applyBorder="1" applyAlignment="1">
      <alignment horizontal="left" vertical="center" wrapText="1"/>
    </xf>
    <xf numFmtId="38" fontId="4" fillId="0" borderId="6" xfId="1" applyFont="1" applyBorder="1" applyAlignment="1">
      <alignment horizontal="center" vertical="center" wrapText="1"/>
    </xf>
    <xf numFmtId="38" fontId="4" fillId="0" borderId="0" xfId="1" applyFont="1" applyBorder="1" applyAlignment="1"/>
    <xf numFmtId="38" fontId="4" fillId="0" borderId="0" xfId="1" applyFont="1" applyAlignment="1"/>
    <xf numFmtId="40" fontId="4" fillId="0" borderId="12" xfId="1" applyNumberFormat="1" applyFont="1" applyFill="1" applyBorder="1" applyAlignment="1">
      <alignment horizontal="center" vertical="center"/>
    </xf>
    <xf numFmtId="0" fontId="7" fillId="0" borderId="8" xfId="0" applyFont="1" applyBorder="1" applyAlignment="1">
      <alignment horizontal="center" vertical="center"/>
    </xf>
    <xf numFmtId="0" fontId="9" fillId="0" borderId="0" xfId="2">
      <alignment vertical="center"/>
    </xf>
    <xf numFmtId="0" fontId="9" fillId="2" borderId="0" xfId="2" applyFill="1">
      <alignment vertical="center"/>
    </xf>
    <xf numFmtId="0" fontId="10" fillId="0" borderId="0" xfId="0" applyFont="1" applyAlignment="1">
      <alignment vertical="center"/>
    </xf>
    <xf numFmtId="0" fontId="11" fillId="0" borderId="0" xfId="0" applyFont="1"/>
    <xf numFmtId="0" fontId="13" fillId="0" borderId="0" xfId="0" applyFont="1" applyAlignment="1">
      <alignment vertical="center"/>
    </xf>
    <xf numFmtId="0" fontId="10" fillId="0" borderId="14" xfId="0" applyFont="1" applyBorder="1" applyAlignment="1">
      <alignment horizontal="center" vertical="center" wrapText="1"/>
    </xf>
    <xf numFmtId="0" fontId="14" fillId="0" borderId="0" xfId="0" applyFont="1"/>
    <xf numFmtId="0" fontId="10" fillId="0" borderId="31" xfId="0" applyFont="1" applyBorder="1" applyAlignment="1">
      <alignment vertical="center" wrapText="1"/>
    </xf>
    <xf numFmtId="0" fontId="10" fillId="0" borderId="35" xfId="0" applyFont="1" applyBorder="1" applyAlignment="1">
      <alignment horizontal="right" vertical="center" wrapText="1"/>
    </xf>
    <xf numFmtId="0" fontId="10" fillId="0" borderId="17" xfId="0" applyFont="1" applyBorder="1" applyAlignment="1">
      <alignment horizontal="right" vertical="center" wrapText="1"/>
    </xf>
    <xf numFmtId="0" fontId="10" fillId="0" borderId="18" xfId="0" applyFont="1" applyBorder="1" applyAlignment="1">
      <alignment horizontal="right" vertical="center" wrapText="1"/>
    </xf>
    <xf numFmtId="0" fontId="10" fillId="0" borderId="5" xfId="0" applyFont="1" applyBorder="1" applyAlignment="1">
      <alignment horizontal="right" vertical="center" wrapText="1"/>
    </xf>
    <xf numFmtId="0" fontId="10" fillId="0" borderId="0" xfId="0" applyFont="1" applyAlignment="1">
      <alignment horizontal="right" vertical="center" wrapText="1"/>
    </xf>
    <xf numFmtId="0" fontId="10" fillId="0" borderId="9" xfId="0" applyFont="1" applyBorder="1" applyAlignment="1">
      <alignment horizontal="right" vertical="center" wrapText="1"/>
    </xf>
    <xf numFmtId="0" fontId="15" fillId="0" borderId="0" xfId="0" applyFont="1" applyAlignment="1">
      <alignment vertical="center"/>
    </xf>
    <xf numFmtId="49" fontId="15" fillId="0" borderId="0" xfId="0" applyNumberFormat="1" applyFont="1" applyAlignment="1">
      <alignment horizontal="right" vertical="center"/>
    </xf>
    <xf numFmtId="49" fontId="11" fillId="0" borderId="0" xfId="0" applyNumberFormat="1" applyFont="1" applyAlignment="1">
      <alignment horizontal="right"/>
    </xf>
    <xf numFmtId="0" fontId="20" fillId="0" borderId="0" xfId="0" applyFont="1" applyAlignment="1">
      <alignment vertical="center"/>
    </xf>
    <xf numFmtId="0" fontId="20" fillId="0" borderId="1" xfId="0" applyFont="1" applyBorder="1" applyAlignment="1">
      <alignment horizontal="center" vertical="center" shrinkToFit="1"/>
    </xf>
    <xf numFmtId="0" fontId="20" fillId="0" borderId="13" xfId="0" applyFont="1" applyBorder="1" applyAlignment="1">
      <alignment horizontal="center" vertical="center"/>
    </xf>
    <xf numFmtId="0" fontId="20" fillId="0" borderId="2" xfId="0" applyFont="1" applyBorder="1" applyAlignment="1">
      <alignment horizontal="center" vertical="center" shrinkToFit="1"/>
    </xf>
    <xf numFmtId="0" fontId="20" fillId="0" borderId="55" xfId="0" applyFont="1" applyBorder="1" applyAlignment="1">
      <alignment vertical="center"/>
    </xf>
    <xf numFmtId="0" fontId="20" fillId="0" borderId="1" xfId="0" applyFont="1" applyBorder="1" applyAlignment="1">
      <alignment horizontal="center" vertical="center" wrapText="1" shrinkToFit="1"/>
    </xf>
    <xf numFmtId="0" fontId="20" fillId="0" borderId="13" xfId="0" applyFont="1" applyBorder="1" applyAlignment="1">
      <alignment horizontal="right" vertical="center"/>
    </xf>
    <xf numFmtId="0" fontId="20" fillId="0" borderId="0" xfId="0" applyFont="1" applyAlignment="1">
      <alignment vertical="center" shrinkToFit="1"/>
    </xf>
    <xf numFmtId="0" fontId="20" fillId="0" borderId="0" xfId="0" applyFont="1" applyAlignment="1">
      <alignment horizontal="center" vertical="center"/>
    </xf>
    <xf numFmtId="0" fontId="20" fillId="0" borderId="0" xfId="0" applyFont="1" applyAlignment="1">
      <alignment horizontal="left" vertical="center"/>
    </xf>
    <xf numFmtId="181" fontId="20" fillId="0" borderId="13" xfId="0" applyNumberFormat="1" applyFont="1" applyBorder="1" applyAlignment="1">
      <alignment vertical="center"/>
    </xf>
    <xf numFmtId="182" fontId="20" fillId="0" borderId="1" xfId="0" applyNumberFormat="1" applyFont="1" applyBorder="1" applyAlignment="1">
      <alignment vertical="center"/>
    </xf>
    <xf numFmtId="181" fontId="20" fillId="0" borderId="8" xfId="0" applyNumberFormat="1" applyFont="1" applyBorder="1" applyAlignment="1">
      <alignment vertical="center"/>
    </xf>
    <xf numFmtId="183" fontId="20" fillId="0" borderId="13" xfId="0" applyNumberFormat="1" applyFont="1" applyBorder="1" applyAlignment="1">
      <alignment horizontal="center" vertical="center"/>
    </xf>
    <xf numFmtId="184" fontId="20" fillId="0" borderId="13" xfId="0" applyNumberFormat="1" applyFont="1" applyBorder="1" applyAlignment="1">
      <alignment vertical="center"/>
    </xf>
    <xf numFmtId="181" fontId="20" fillId="0" borderId="0" xfId="0" applyNumberFormat="1" applyFont="1" applyAlignment="1">
      <alignment vertical="center"/>
    </xf>
    <xf numFmtId="0" fontId="20" fillId="0" borderId="1" xfId="0" applyFont="1" applyBorder="1" applyAlignment="1">
      <alignment horizontal="center" vertical="center"/>
    </xf>
    <xf numFmtId="0" fontId="20" fillId="0" borderId="13"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13" xfId="0" applyFont="1" applyBorder="1" applyAlignment="1">
      <alignment vertical="center" shrinkToFit="1"/>
    </xf>
    <xf numFmtId="0" fontId="20" fillId="0" borderId="12" xfId="0" applyFont="1" applyBorder="1" applyAlignment="1">
      <alignment horizontal="right" vertical="center"/>
    </xf>
    <xf numFmtId="0" fontId="20" fillId="0" borderId="5" xfId="0" applyFont="1" applyBorder="1" applyAlignment="1">
      <alignment vertical="center"/>
    </xf>
    <xf numFmtId="0" fontId="20" fillId="0" borderId="9" xfId="0" applyFont="1" applyBorder="1" applyAlignment="1">
      <alignment vertical="center" shrinkToFit="1"/>
    </xf>
    <xf numFmtId="0" fontId="20" fillId="0" borderId="7" xfId="0" applyFont="1" applyBorder="1" applyAlignment="1">
      <alignment vertical="center" shrinkToFit="1"/>
    </xf>
    <xf numFmtId="0" fontId="20" fillId="0" borderId="4" xfId="0" applyFont="1" applyBorder="1" applyAlignment="1">
      <alignment vertical="center"/>
    </xf>
    <xf numFmtId="0" fontId="20" fillId="0" borderId="9" xfId="0" applyFont="1" applyBorder="1" applyAlignment="1">
      <alignment vertical="center"/>
    </xf>
    <xf numFmtId="0" fontId="20" fillId="0" borderId="10" xfId="0" applyFont="1" applyBorder="1" applyAlignment="1">
      <alignment vertical="center"/>
    </xf>
    <xf numFmtId="0" fontId="20" fillId="0" borderId="6" xfId="0" applyFont="1" applyBorder="1" applyAlignment="1">
      <alignment vertical="center"/>
    </xf>
    <xf numFmtId="0" fontId="20" fillId="0" borderId="11" xfId="0" applyFont="1" applyBorder="1" applyAlignment="1">
      <alignment vertical="center" shrinkToFit="1"/>
    </xf>
    <xf numFmtId="0" fontId="20" fillId="0" borderId="62" xfId="0" applyFont="1" applyBorder="1" applyAlignment="1">
      <alignment vertical="center" shrinkToFit="1"/>
    </xf>
    <xf numFmtId="0" fontId="20" fillId="0" borderId="63" xfId="0" applyFont="1" applyBorder="1" applyAlignment="1">
      <alignment vertical="center" shrinkToFit="1"/>
    </xf>
    <xf numFmtId="0" fontId="20" fillId="0" borderId="11" xfId="0" applyFont="1" applyBorder="1" applyAlignment="1">
      <alignment vertical="center"/>
    </xf>
    <xf numFmtId="181" fontId="20" fillId="0" borderId="12" xfId="0" applyNumberFormat="1" applyFont="1" applyBorder="1" applyAlignment="1">
      <alignment vertical="center"/>
    </xf>
    <xf numFmtId="182" fontId="20" fillId="0" borderId="2" xfId="0" applyNumberFormat="1" applyFont="1" applyBorder="1" applyAlignment="1">
      <alignment vertical="center"/>
    </xf>
    <xf numFmtId="181" fontId="20" fillId="0" borderId="9" xfId="0" applyNumberFormat="1" applyFont="1" applyBorder="1" applyAlignment="1">
      <alignment vertical="center"/>
    </xf>
    <xf numFmtId="0" fontId="20" fillId="0" borderId="54" xfId="0" applyFont="1" applyBorder="1" applyAlignment="1">
      <alignment vertical="center"/>
    </xf>
    <xf numFmtId="0" fontId="20" fillId="0" borderId="2" xfId="0" applyFont="1" applyBorder="1" applyAlignment="1">
      <alignment vertical="center" shrinkToFit="1"/>
    </xf>
    <xf numFmtId="0" fontId="20" fillId="0" borderId="4" xfId="0" applyFont="1" applyBorder="1" applyAlignment="1">
      <alignment vertical="center" shrinkToFit="1"/>
    </xf>
    <xf numFmtId="0" fontId="20" fillId="0" borderId="3" xfId="0" applyFont="1" applyBorder="1" applyAlignment="1">
      <alignment vertical="center" shrinkToFit="1"/>
    </xf>
    <xf numFmtId="0" fontId="20" fillId="0" borderId="10" xfId="0" applyFont="1" applyBorder="1" applyAlignment="1">
      <alignment vertical="center" shrinkToFit="1"/>
    </xf>
    <xf numFmtId="0" fontId="20" fillId="0" borderId="2" xfId="0" applyFont="1" applyBorder="1" applyAlignment="1">
      <alignment vertical="center"/>
    </xf>
    <xf numFmtId="0" fontId="20" fillId="0" borderId="5" xfId="0" applyFont="1" applyBorder="1" applyAlignment="1">
      <alignment vertical="center" wrapText="1"/>
    </xf>
    <xf numFmtId="0" fontId="20" fillId="0" borderId="9" xfId="0" applyFont="1" applyBorder="1" applyAlignment="1">
      <alignment vertical="center" wrapText="1"/>
    </xf>
    <xf numFmtId="0" fontId="20" fillId="0" borderId="6" xfId="0" applyFont="1" applyBorder="1" applyAlignment="1">
      <alignment horizontal="center" vertical="center" wrapText="1" shrinkToFit="1"/>
    </xf>
    <xf numFmtId="0" fontId="20" fillId="0" borderId="5" xfId="0" applyFont="1" applyBorder="1" applyAlignment="1">
      <alignment horizontal="center" vertical="center" shrinkToFit="1"/>
    </xf>
    <xf numFmtId="0" fontId="20" fillId="0" borderId="7" xfId="0" applyFont="1" applyBorder="1" applyAlignment="1">
      <alignment horizontal="center" vertical="center" shrinkToFit="1"/>
    </xf>
    <xf numFmtId="181" fontId="20" fillId="0" borderId="6" xfId="0" applyNumberFormat="1" applyFont="1" applyBorder="1" applyAlignment="1">
      <alignment vertical="center"/>
    </xf>
    <xf numFmtId="0" fontId="20" fillId="0" borderId="0" xfId="0" applyFont="1" applyAlignment="1">
      <alignment horizontal="center" vertical="center" shrinkToFit="1"/>
    </xf>
    <xf numFmtId="181" fontId="20" fillId="0" borderId="4" xfId="0" applyNumberFormat="1" applyFont="1" applyBorder="1" applyAlignment="1">
      <alignment horizontal="center" vertical="center"/>
    </xf>
    <xf numFmtId="0" fontId="20" fillId="0" borderId="0" xfId="0" applyFont="1" applyAlignment="1">
      <alignment vertical="center" wrapText="1"/>
    </xf>
    <xf numFmtId="181" fontId="20" fillId="0" borderId="0" xfId="0" applyNumberFormat="1" applyFont="1" applyAlignment="1">
      <alignment vertical="center" wrapText="1"/>
    </xf>
    <xf numFmtId="0" fontId="20" fillId="0" borderId="3" xfId="0" applyFont="1" applyBorder="1" applyAlignment="1">
      <alignment horizontal="center" vertical="center"/>
    </xf>
    <xf numFmtId="181" fontId="20" fillId="0" borderId="3" xfId="0" applyNumberFormat="1" applyFont="1" applyBorder="1" applyAlignment="1">
      <alignment horizontal="center" vertical="center"/>
    </xf>
    <xf numFmtId="180" fontId="20" fillId="0" borderId="63" xfId="0" applyNumberFormat="1" applyFont="1" applyBorder="1" applyAlignment="1">
      <alignment vertical="center"/>
    </xf>
    <xf numFmtId="181" fontId="20" fillId="0" borderId="64" xfId="0" applyNumberFormat="1" applyFont="1" applyBorder="1" applyAlignment="1">
      <alignment horizontal="center" vertical="center" wrapText="1"/>
    </xf>
    <xf numFmtId="190" fontId="20" fillId="0" borderId="55" xfId="0" applyNumberFormat="1" applyFont="1" applyBorder="1" applyAlignment="1">
      <alignment vertical="center"/>
    </xf>
    <xf numFmtId="190" fontId="20" fillId="0" borderId="66" xfId="0" applyNumberFormat="1" applyFont="1" applyBorder="1" applyAlignment="1">
      <alignment vertical="center"/>
    </xf>
    <xf numFmtId="190" fontId="20" fillId="0" borderId="11" xfId="0" applyNumberFormat="1" applyFont="1" applyBorder="1" applyAlignment="1">
      <alignment vertical="center"/>
    </xf>
    <xf numFmtId="190" fontId="20" fillId="0" borderId="68" xfId="0" applyNumberFormat="1" applyFont="1" applyBorder="1" applyAlignment="1">
      <alignment vertical="center"/>
    </xf>
    <xf numFmtId="190" fontId="20" fillId="0" borderId="69" xfId="0" applyNumberFormat="1" applyFont="1" applyBorder="1" applyAlignment="1">
      <alignment vertical="center"/>
    </xf>
    <xf numFmtId="190" fontId="20" fillId="0" borderId="56" xfId="0" applyNumberFormat="1" applyFont="1" applyBorder="1" applyAlignment="1">
      <alignment vertical="center"/>
    </xf>
    <xf numFmtId="190" fontId="20" fillId="0" borderId="13" xfId="0" applyNumberFormat="1" applyFont="1" applyBorder="1" applyAlignment="1">
      <alignment vertical="center"/>
    </xf>
    <xf numFmtId="181" fontId="20" fillId="0" borderId="70" xfId="0" applyNumberFormat="1" applyFont="1" applyBorder="1" applyAlignment="1">
      <alignment horizontal="center" vertical="center" wrapText="1"/>
    </xf>
    <xf numFmtId="190" fontId="20" fillId="0" borderId="71" xfId="0" applyNumberFormat="1" applyFont="1" applyBorder="1" applyAlignment="1">
      <alignment vertical="center"/>
    </xf>
    <xf numFmtId="0" fontId="20" fillId="0" borderId="13" xfId="0" applyFont="1" applyBorder="1" applyAlignment="1">
      <alignment horizontal="center" vertical="center" wrapText="1" shrinkToFit="1"/>
    </xf>
    <xf numFmtId="0" fontId="20" fillId="0" borderId="7" xfId="0" applyFont="1" applyBorder="1" applyAlignment="1">
      <alignment vertical="center"/>
    </xf>
    <xf numFmtId="0" fontId="20" fillId="0" borderId="54" xfId="0" applyFont="1" applyBorder="1" applyAlignment="1">
      <alignment horizontal="left" vertical="center"/>
    </xf>
    <xf numFmtId="0" fontId="20" fillId="0" borderId="12" xfId="0" applyFont="1" applyBorder="1" applyAlignment="1">
      <alignment horizontal="center" vertical="center" shrinkToFit="1"/>
    </xf>
    <xf numFmtId="0" fontId="20" fillId="0" borderId="13" xfId="0" applyFont="1" applyBorder="1" applyAlignment="1">
      <alignment horizontal="center" vertical="center" wrapText="1"/>
    </xf>
    <xf numFmtId="0" fontId="20" fillId="0" borderId="3" xfId="0" applyFont="1" applyBorder="1" applyAlignment="1">
      <alignment horizontal="left" vertical="center" shrinkToFit="1"/>
    </xf>
    <xf numFmtId="0" fontId="20" fillId="0" borderId="3" xfId="0" applyFont="1" applyBorder="1" applyAlignment="1">
      <alignment vertical="center"/>
    </xf>
    <xf numFmtId="0" fontId="20" fillId="0" borderId="6" xfId="0" applyFont="1" applyBorder="1" applyAlignment="1">
      <alignment vertical="center" shrinkToFit="1"/>
    </xf>
    <xf numFmtId="0" fontId="20" fillId="0" borderId="8" xfId="0" applyFont="1" applyBorder="1" applyAlignment="1">
      <alignment vertical="center" shrinkToFit="1"/>
    </xf>
    <xf numFmtId="0" fontId="20" fillId="0" borderId="4" xfId="0" applyFont="1" applyBorder="1" applyAlignment="1">
      <alignment vertical="center" wrapText="1" shrinkToFit="1"/>
    </xf>
    <xf numFmtId="181" fontId="20" fillId="0" borderId="12" xfId="0" applyNumberFormat="1" applyFont="1" applyBorder="1" applyAlignment="1">
      <alignment horizontal="right" vertical="center"/>
    </xf>
    <xf numFmtId="0" fontId="9" fillId="0" borderId="13" xfId="2" applyBorder="1">
      <alignment vertical="center"/>
    </xf>
    <xf numFmtId="0" fontId="9" fillId="2" borderId="13" xfId="2" applyFill="1" applyBorder="1">
      <alignment vertical="center"/>
    </xf>
    <xf numFmtId="0" fontId="9" fillId="0" borderId="0" xfId="2" applyAlignment="1">
      <alignment vertical="center" wrapText="1"/>
    </xf>
    <xf numFmtId="186" fontId="20" fillId="0" borderId="0" xfId="0" applyNumberFormat="1" applyFont="1" applyAlignment="1">
      <alignment vertical="center"/>
    </xf>
    <xf numFmtId="0" fontId="20" fillId="0" borderId="3" xfId="0" applyFont="1" applyBorder="1" applyAlignment="1">
      <alignment horizontal="right" vertical="center"/>
    </xf>
    <xf numFmtId="0" fontId="20" fillId="0" borderId="9" xfId="0" applyFont="1" applyBorder="1" applyAlignment="1">
      <alignment horizontal="center" vertical="center" wrapText="1"/>
    </xf>
    <xf numFmtId="182" fontId="20" fillId="0" borderId="0" xfId="0" applyNumberFormat="1" applyFont="1" applyAlignment="1">
      <alignment vertical="center"/>
    </xf>
    <xf numFmtId="0" fontId="20" fillId="0" borderId="4" xfId="0" applyFont="1" applyBorder="1" applyAlignment="1">
      <alignment horizontal="center" vertical="center" shrinkToFit="1"/>
    </xf>
    <xf numFmtId="0" fontId="20" fillId="0" borderId="55" xfId="0" applyFont="1" applyBorder="1" applyAlignment="1">
      <alignment horizontal="center" vertical="center"/>
    </xf>
    <xf numFmtId="181" fontId="20" fillId="0" borderId="54" xfId="0" applyNumberFormat="1" applyFont="1" applyBorder="1" applyAlignment="1">
      <alignment vertical="center"/>
    </xf>
    <xf numFmtId="181" fontId="20" fillId="0" borderId="55" xfId="0" applyNumberFormat="1" applyFont="1" applyBorder="1" applyAlignment="1">
      <alignment vertical="center"/>
    </xf>
    <xf numFmtId="181" fontId="20" fillId="0" borderId="13" xfId="0" applyNumberFormat="1" applyFont="1" applyBorder="1" applyAlignment="1">
      <alignment horizontal="center" vertical="center"/>
    </xf>
    <xf numFmtId="0" fontId="20" fillId="0" borderId="4" xfId="0" applyFont="1" applyBorder="1" applyAlignment="1">
      <alignment horizontal="center" vertical="center" wrapText="1" shrinkToFit="1"/>
    </xf>
    <xf numFmtId="179" fontId="9" fillId="0" borderId="0" xfId="2" applyNumberFormat="1">
      <alignment vertical="center"/>
    </xf>
    <xf numFmtId="0" fontId="20" fillId="0" borderId="12" xfId="0" applyFont="1" applyBorder="1" applyAlignment="1">
      <alignment horizontal="center" vertical="center"/>
    </xf>
    <xf numFmtId="0" fontId="20" fillId="0" borderId="54" xfId="0" applyFont="1" applyBorder="1" applyAlignment="1">
      <alignment horizontal="center" vertical="center"/>
    </xf>
    <xf numFmtId="0" fontId="12" fillId="0" borderId="0" xfId="0" applyFont="1" applyAlignment="1">
      <alignment vertical="center"/>
    </xf>
    <xf numFmtId="190" fontId="20" fillId="3" borderId="55" xfId="0" applyNumberFormat="1" applyFont="1" applyFill="1" applyBorder="1" applyAlignment="1">
      <alignment vertical="center"/>
    </xf>
    <xf numFmtId="190" fontId="20" fillId="3" borderId="68" xfId="0" applyNumberFormat="1" applyFont="1" applyFill="1" applyBorder="1" applyAlignment="1">
      <alignment vertical="center"/>
    </xf>
    <xf numFmtId="190" fontId="20" fillId="3" borderId="66" xfId="0" applyNumberFormat="1" applyFont="1" applyFill="1" applyBorder="1" applyAlignment="1">
      <alignment vertical="center"/>
    </xf>
    <xf numFmtId="190" fontId="20" fillId="3" borderId="69" xfId="0" applyNumberFormat="1" applyFont="1" applyFill="1" applyBorder="1" applyAlignment="1">
      <alignment vertical="center"/>
    </xf>
    <xf numFmtId="0" fontId="20" fillId="0" borderId="12" xfId="0" applyFont="1" applyBorder="1" applyAlignment="1">
      <alignment horizontal="right" vertical="center" shrinkToFit="1"/>
    </xf>
    <xf numFmtId="0" fontId="20" fillId="0" borderId="0" xfId="0" applyFont="1" applyAlignment="1">
      <alignment horizontal="right" vertical="center"/>
    </xf>
    <xf numFmtId="0" fontId="20" fillId="0" borderId="54" xfId="0" applyFont="1" applyBorder="1" applyAlignment="1">
      <alignment horizontal="right" vertical="center" shrinkToFit="1"/>
    </xf>
    <xf numFmtId="185" fontId="20" fillId="0" borderId="54" xfId="0" applyNumberFormat="1" applyFont="1" applyBorder="1" applyAlignment="1">
      <alignment horizontal="right" vertical="center" shrinkToFit="1"/>
    </xf>
    <xf numFmtId="185" fontId="22" fillId="0" borderId="54" xfId="0" applyNumberFormat="1" applyFont="1" applyBorder="1" applyAlignment="1">
      <alignment horizontal="center" vertical="center" shrinkToFit="1"/>
    </xf>
    <xf numFmtId="0" fontId="20" fillId="0" borderId="54" xfId="0" applyFont="1" applyBorder="1" applyAlignment="1">
      <alignment horizontal="center" vertical="center" shrinkToFit="1"/>
    </xf>
    <xf numFmtId="0" fontId="20" fillId="0" borderId="8" xfId="0" applyFont="1" applyBorder="1" applyAlignment="1">
      <alignment horizontal="center" vertical="center"/>
    </xf>
    <xf numFmtId="0" fontId="20" fillId="0" borderId="55" xfId="0" applyFont="1" applyBorder="1" applyAlignment="1">
      <alignment vertical="center" shrinkToFit="1"/>
    </xf>
    <xf numFmtId="57" fontId="20" fillId="5" borderId="54" xfId="0" applyNumberFormat="1" applyFont="1" applyFill="1" applyBorder="1" applyAlignment="1">
      <alignment horizontal="center" vertical="center" shrinkToFit="1"/>
    </xf>
    <xf numFmtId="57" fontId="20" fillId="5" borderId="55" xfId="0" applyNumberFormat="1" applyFont="1" applyFill="1" applyBorder="1" applyAlignment="1">
      <alignment horizontal="center" vertical="center" shrinkToFit="1"/>
    </xf>
    <xf numFmtId="185" fontId="20" fillId="5" borderId="55" xfId="0" applyNumberFormat="1" applyFont="1" applyFill="1" applyBorder="1" applyAlignment="1">
      <alignment horizontal="right" vertical="center"/>
    </xf>
    <xf numFmtId="183" fontId="20" fillId="5" borderId="13" xfId="0" applyNumberFormat="1" applyFont="1" applyFill="1" applyBorder="1" applyAlignment="1">
      <alignment horizontal="center" vertical="center"/>
    </xf>
    <xf numFmtId="181" fontId="20" fillId="5" borderId="13" xfId="0" applyNumberFormat="1" applyFont="1" applyFill="1" applyBorder="1" applyAlignment="1">
      <alignment vertical="center"/>
    </xf>
    <xf numFmtId="184" fontId="20" fillId="5" borderId="13" xfId="0" applyNumberFormat="1" applyFont="1" applyFill="1" applyBorder="1" applyAlignment="1">
      <alignment vertical="center"/>
    </xf>
    <xf numFmtId="0" fontId="20" fillId="5" borderId="13" xfId="0" applyFont="1" applyFill="1" applyBorder="1" applyAlignment="1">
      <alignment horizontal="center" vertical="center" shrinkToFit="1"/>
    </xf>
    <xf numFmtId="0" fontId="20" fillId="5" borderId="13" xfId="0" applyFont="1" applyFill="1" applyBorder="1" applyAlignment="1">
      <alignment horizontal="center" vertical="center"/>
    </xf>
    <xf numFmtId="182" fontId="20" fillId="5" borderId="1" xfId="0" applyNumberFormat="1" applyFont="1" applyFill="1" applyBorder="1" applyAlignment="1">
      <alignment vertical="center"/>
    </xf>
    <xf numFmtId="181" fontId="20" fillId="5" borderId="8" xfId="0" applyNumberFormat="1" applyFont="1" applyFill="1" applyBorder="1" applyAlignment="1">
      <alignment vertical="center"/>
    </xf>
    <xf numFmtId="0" fontId="20" fillId="5" borderId="12" xfId="0" applyFont="1" applyFill="1" applyBorder="1" applyAlignment="1">
      <alignment vertical="center"/>
    </xf>
    <xf numFmtId="0" fontId="20" fillId="5" borderId="11" xfId="0" applyFont="1" applyFill="1" applyBorder="1" applyAlignment="1">
      <alignment vertical="center"/>
    </xf>
    <xf numFmtId="181" fontId="20" fillId="5" borderId="55" xfId="0" applyNumberFormat="1" applyFont="1" applyFill="1" applyBorder="1" applyAlignment="1">
      <alignment vertical="center"/>
    </xf>
    <xf numFmtId="181" fontId="20" fillId="5" borderId="6" xfId="0" applyNumberFormat="1" applyFont="1" applyFill="1" applyBorder="1" applyAlignment="1">
      <alignment vertical="center"/>
    </xf>
    <xf numFmtId="181" fontId="20" fillId="5" borderId="12" xfId="0" applyNumberFormat="1" applyFont="1" applyFill="1" applyBorder="1" applyAlignment="1">
      <alignment vertical="center"/>
    </xf>
    <xf numFmtId="181" fontId="20" fillId="5" borderId="9" xfId="0" applyNumberFormat="1" applyFont="1" applyFill="1" applyBorder="1" applyAlignment="1">
      <alignment vertical="center"/>
    </xf>
    <xf numFmtId="180" fontId="20" fillId="5" borderId="65" xfId="0" applyNumberFormat="1" applyFont="1" applyFill="1" applyBorder="1" applyAlignment="1">
      <alignment vertical="center"/>
    </xf>
    <xf numFmtId="180" fontId="20" fillId="5" borderId="67" xfId="0" applyNumberFormat="1" applyFont="1" applyFill="1" applyBorder="1" applyAlignment="1">
      <alignment vertical="center"/>
    </xf>
    <xf numFmtId="181" fontId="20" fillId="5" borderId="11" xfId="0" applyNumberFormat="1" applyFont="1" applyFill="1" applyBorder="1" applyAlignment="1">
      <alignment vertical="center"/>
    </xf>
    <xf numFmtId="0" fontId="20" fillId="5" borderId="54" xfId="0" applyFont="1" applyFill="1" applyBorder="1" applyAlignment="1">
      <alignment horizontal="center" vertical="center"/>
    </xf>
    <xf numFmtId="190" fontId="20" fillId="5" borderId="13" xfId="0" applyNumberFormat="1" applyFont="1" applyFill="1" applyBorder="1" applyAlignment="1">
      <alignment horizontal="center" vertical="center"/>
    </xf>
    <xf numFmtId="0" fontId="20" fillId="5" borderId="2" xfId="0" applyFont="1" applyFill="1" applyBorder="1" applyAlignment="1">
      <alignment vertical="center"/>
    </xf>
    <xf numFmtId="0" fontId="20" fillId="5" borderId="54" xfId="0" applyFont="1" applyFill="1" applyBorder="1" applyAlignment="1">
      <alignment vertical="center"/>
    </xf>
    <xf numFmtId="193" fontId="20" fillId="5" borderId="55" xfId="0" applyNumberFormat="1" applyFont="1" applyFill="1" applyBorder="1" applyAlignment="1">
      <alignment vertical="center"/>
    </xf>
    <xf numFmtId="0" fontId="20" fillId="5" borderId="54" xfId="0" applyFont="1" applyFill="1" applyBorder="1" applyAlignment="1">
      <alignment horizontal="center" vertical="center" shrinkToFit="1"/>
    </xf>
    <xf numFmtId="0" fontId="20" fillId="5" borderId="12" xfId="0" applyFont="1" applyFill="1" applyBorder="1" applyAlignment="1">
      <alignment horizontal="center" vertical="center" shrinkToFit="1"/>
    </xf>
    <xf numFmtId="0" fontId="20" fillId="5" borderId="63" xfId="0" applyFont="1" applyFill="1" applyBorder="1" applyAlignment="1">
      <alignment vertical="center" shrinkToFit="1"/>
    </xf>
    <xf numFmtId="0" fontId="20" fillId="5" borderId="72" xfId="0" applyFont="1" applyFill="1" applyBorder="1" applyAlignment="1">
      <alignment vertical="center"/>
    </xf>
    <xf numFmtId="195" fontId="20" fillId="5" borderId="3" xfId="0" applyNumberFormat="1" applyFont="1" applyFill="1" applyBorder="1" applyAlignment="1">
      <alignment horizontal="center" vertical="center" shrinkToFit="1"/>
    </xf>
    <xf numFmtId="0" fontId="20" fillId="5" borderId="55" xfId="0" applyFont="1" applyFill="1" applyBorder="1" applyAlignment="1">
      <alignment vertical="center" shrinkToFit="1"/>
    </xf>
    <xf numFmtId="185" fontId="20" fillId="5" borderId="0" xfId="0" applyNumberFormat="1" applyFont="1" applyFill="1" applyAlignment="1">
      <alignment horizontal="center" vertical="center"/>
    </xf>
    <xf numFmtId="185" fontId="20" fillId="5" borderId="54" xfId="0" applyNumberFormat="1" applyFont="1" applyFill="1" applyBorder="1" applyAlignment="1">
      <alignment horizontal="center" vertical="center" shrinkToFit="1"/>
    </xf>
    <xf numFmtId="185" fontId="22" fillId="5" borderId="54" xfId="0" applyNumberFormat="1" applyFont="1" applyFill="1" applyBorder="1" applyAlignment="1">
      <alignment horizontal="center" vertical="center" shrinkToFit="1"/>
    </xf>
    <xf numFmtId="0" fontId="22" fillId="0" borderId="54" xfId="0" applyFont="1" applyBorder="1" applyAlignment="1">
      <alignment horizontal="center" vertical="center" shrinkToFit="1"/>
    </xf>
    <xf numFmtId="190" fontId="20" fillId="0" borderId="73" xfId="0" applyNumberFormat="1" applyFont="1" applyBorder="1" applyAlignment="1">
      <alignment vertical="center"/>
    </xf>
    <xf numFmtId="188" fontId="20" fillId="0" borderId="14" xfId="0" applyNumberFormat="1" applyFont="1" applyBorder="1" applyAlignment="1">
      <alignment vertical="center"/>
    </xf>
    <xf numFmtId="0" fontId="20" fillId="5" borderId="13" xfId="0" applyFont="1" applyFill="1" applyBorder="1" applyAlignment="1">
      <alignment horizontal="center" vertical="center" wrapText="1"/>
    </xf>
    <xf numFmtId="178" fontId="10" fillId="0" borderId="36" xfId="0" applyNumberFormat="1" applyFont="1" applyBorder="1" applyAlignment="1">
      <alignment horizontal="right" vertical="center" shrinkToFit="1"/>
    </xf>
    <xf numFmtId="178" fontId="10" fillId="0" borderId="6" xfId="0" applyNumberFormat="1" applyFont="1" applyBorder="1" applyAlignment="1">
      <alignment horizontal="right" vertical="center" shrinkToFit="1"/>
    </xf>
    <xf numFmtId="179" fontId="10" fillId="0" borderId="20" xfId="0" applyNumberFormat="1" applyFont="1" applyBorder="1" applyAlignment="1">
      <alignment horizontal="right" vertical="center" shrinkToFit="1"/>
    </xf>
    <xf numFmtId="177" fontId="10" fillId="0" borderId="6" xfId="0" applyNumberFormat="1" applyFont="1" applyBorder="1" applyAlignment="1">
      <alignment horizontal="right" vertical="center" shrinkToFit="1"/>
    </xf>
    <xf numFmtId="177" fontId="10" fillId="0" borderId="20" xfId="0" applyNumberFormat="1" applyFont="1" applyBorder="1" applyAlignment="1">
      <alignment horizontal="right" vertical="center" shrinkToFit="1"/>
    </xf>
    <xf numFmtId="197" fontId="10" fillId="0" borderId="55" xfId="0" applyNumberFormat="1" applyFont="1" applyBorder="1" applyAlignment="1">
      <alignment horizontal="left" vertical="center" wrapText="1"/>
    </xf>
    <xf numFmtId="197" fontId="10" fillId="0" borderId="33" xfId="0" applyNumberFormat="1" applyFont="1" applyBorder="1" applyAlignment="1">
      <alignment horizontal="left" vertical="center" wrapText="1"/>
    </xf>
    <xf numFmtId="0" fontId="10" fillId="5" borderId="26" xfId="0" applyFont="1" applyFill="1" applyBorder="1" applyAlignment="1">
      <alignment vertical="center" wrapText="1"/>
    </xf>
    <xf numFmtId="0" fontId="27" fillId="0" borderId="0" xfId="0" applyFont="1"/>
    <xf numFmtId="0" fontId="10" fillId="5" borderId="32" xfId="0" applyFont="1" applyFill="1" applyBorder="1" applyAlignment="1">
      <alignment vertical="center" wrapText="1"/>
    </xf>
    <xf numFmtId="0" fontId="10" fillId="5" borderId="20" xfId="0" applyFont="1" applyFill="1" applyBorder="1" applyAlignment="1">
      <alignment vertical="center" wrapText="1"/>
    </xf>
    <xf numFmtId="0" fontId="10" fillId="5" borderId="25" xfId="0" applyFont="1" applyFill="1" applyBorder="1" applyAlignment="1">
      <alignment vertical="center" wrapText="1"/>
    </xf>
    <xf numFmtId="0" fontId="10" fillId="5" borderId="34" xfId="0" applyFont="1" applyFill="1" applyBorder="1" applyAlignment="1">
      <alignment vertical="center" wrapText="1"/>
    </xf>
    <xf numFmtId="0" fontId="11" fillId="4" borderId="0" xfId="0" applyFont="1" applyFill="1"/>
    <xf numFmtId="0" fontId="9" fillId="4" borderId="0" xfId="0" applyFont="1" applyFill="1"/>
    <xf numFmtId="0" fontId="18" fillId="0" borderId="0" xfId="0" applyFont="1"/>
    <xf numFmtId="0" fontId="0" fillId="0" borderId="0" xfId="0" applyAlignment="1">
      <alignment vertical="center"/>
    </xf>
    <xf numFmtId="12" fontId="0" fillId="0" borderId="0" xfId="0" applyNumberFormat="1" applyAlignment="1">
      <alignment horizontal="center" vertical="center"/>
    </xf>
    <xf numFmtId="0" fontId="29" fillId="0" borderId="0" xfId="0" applyFont="1" applyAlignment="1">
      <alignment horizontal="center" vertical="center"/>
    </xf>
    <xf numFmtId="0" fontId="29" fillId="0" borderId="0" xfId="0" applyFont="1" applyAlignment="1">
      <alignment horizontal="center" vertical="center" wrapText="1"/>
    </xf>
    <xf numFmtId="0" fontId="0" fillId="0" borderId="0" xfId="0" applyAlignment="1">
      <alignment horizontal="center" vertical="center"/>
    </xf>
    <xf numFmtId="0" fontId="9" fillId="6" borderId="13" xfId="2" applyFill="1" applyBorder="1">
      <alignment vertical="center"/>
    </xf>
    <xf numFmtId="0" fontId="9" fillId="6" borderId="0" xfId="2" applyFill="1">
      <alignment vertical="center"/>
    </xf>
    <xf numFmtId="0" fontId="0" fillId="6" borderId="0" xfId="0" applyFill="1" applyAlignment="1">
      <alignment vertical="center"/>
    </xf>
    <xf numFmtId="0" fontId="29" fillId="6" borderId="0" xfId="0" applyFont="1" applyFill="1" applyAlignment="1">
      <alignment horizontal="center" vertical="center"/>
    </xf>
    <xf numFmtId="0" fontId="29"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9" fillId="6" borderId="0" xfId="2" applyFill="1" applyAlignment="1">
      <alignment vertical="center" wrapText="1"/>
    </xf>
    <xf numFmtId="12" fontId="4" fillId="0" borderId="0" xfId="1" applyNumberFormat="1" applyFont="1" applyFill="1" applyBorder="1" applyAlignment="1">
      <alignment horizontal="left" vertical="center" wrapText="1"/>
    </xf>
    <xf numFmtId="0" fontId="20" fillId="0" borderId="5" xfId="0" applyFont="1" applyBorder="1" applyAlignment="1">
      <alignment vertical="center" shrinkToFit="1"/>
    </xf>
    <xf numFmtId="0" fontId="20" fillId="0" borderId="55" xfId="0" applyFont="1" applyBorder="1" applyAlignment="1">
      <alignment horizontal="center" vertical="center" shrinkToFit="1"/>
    </xf>
    <xf numFmtId="198" fontId="20" fillId="5" borderId="55" xfId="0" applyNumberFormat="1" applyFont="1" applyFill="1" applyBorder="1" applyAlignment="1">
      <alignment vertical="center"/>
    </xf>
    <xf numFmtId="198" fontId="20" fillId="5" borderId="11" xfId="0" applyNumberFormat="1" applyFont="1" applyFill="1" applyBorder="1" applyAlignment="1">
      <alignment vertical="center"/>
    </xf>
    <xf numFmtId="182" fontId="20" fillId="5" borderId="75" xfId="0" applyNumberFormat="1" applyFont="1" applyFill="1" applyBorder="1" applyAlignment="1">
      <alignment vertical="center"/>
    </xf>
    <xf numFmtId="182" fontId="20" fillId="5" borderId="76" xfId="0" applyNumberFormat="1" applyFont="1" applyFill="1" applyBorder="1" applyAlignment="1">
      <alignment vertical="center"/>
    </xf>
    <xf numFmtId="199" fontId="10" fillId="0" borderId="6" xfId="0" applyNumberFormat="1" applyFont="1" applyBorder="1" applyAlignment="1">
      <alignment horizontal="right" vertical="center" shrinkToFit="1"/>
    </xf>
    <xf numFmtId="199" fontId="10" fillId="5" borderId="20" xfId="0" applyNumberFormat="1" applyFont="1" applyFill="1" applyBorder="1" applyAlignment="1">
      <alignment horizontal="right" vertical="center" shrinkToFit="1"/>
    </xf>
    <xf numFmtId="199" fontId="10" fillId="5" borderId="36" xfId="0" applyNumberFormat="1" applyFont="1" applyFill="1" applyBorder="1" applyAlignment="1">
      <alignment horizontal="right" vertical="center" shrinkToFit="1"/>
    </xf>
    <xf numFmtId="199" fontId="10" fillId="5" borderId="6" xfId="0" applyNumberFormat="1" applyFont="1" applyFill="1" applyBorder="1" applyAlignment="1">
      <alignment horizontal="right" vertical="center" shrinkToFit="1"/>
    </xf>
    <xf numFmtId="199" fontId="10" fillId="0" borderId="36" xfId="0" applyNumberFormat="1" applyFont="1" applyBorder="1" applyAlignment="1">
      <alignment horizontal="right" vertical="center" shrinkToFit="1"/>
    </xf>
    <xf numFmtId="199" fontId="10" fillId="0" borderId="20" xfId="0" applyNumberFormat="1" applyFont="1" applyBorder="1" applyAlignment="1">
      <alignment horizontal="right" vertical="center" shrinkToFit="1"/>
    </xf>
    <xf numFmtId="199" fontId="14" fillId="0" borderId="6" xfId="0" applyNumberFormat="1" applyFont="1" applyBorder="1" applyAlignment="1">
      <alignment vertical="center" shrinkToFit="1"/>
    </xf>
    <xf numFmtId="199" fontId="14" fillId="5" borderId="6" xfId="0" applyNumberFormat="1" applyFont="1" applyFill="1" applyBorder="1" applyAlignment="1">
      <alignment vertical="center" shrinkToFit="1"/>
    </xf>
    <xf numFmtId="199" fontId="14" fillId="0" borderId="36" xfId="0" applyNumberFormat="1" applyFont="1" applyBorder="1" applyAlignment="1">
      <alignment vertical="center" shrinkToFit="1"/>
    </xf>
    <xf numFmtId="199" fontId="14" fillId="5" borderId="36" xfId="0" applyNumberFormat="1" applyFont="1" applyFill="1" applyBorder="1" applyAlignment="1">
      <alignment vertical="center" shrinkToFit="1"/>
    </xf>
    <xf numFmtId="199" fontId="14" fillId="5" borderId="20" xfId="0" applyNumberFormat="1" applyFont="1" applyFill="1" applyBorder="1" applyAlignment="1">
      <alignment vertical="center" shrinkToFit="1"/>
    </xf>
    <xf numFmtId="199" fontId="16" fillId="5" borderId="19" xfId="0" applyNumberFormat="1" applyFont="1" applyFill="1" applyBorder="1" applyAlignment="1">
      <alignment vertical="center" shrinkToFit="1"/>
    </xf>
    <xf numFmtId="199" fontId="10" fillId="0" borderId="13" xfId="0" applyNumberFormat="1" applyFont="1" applyBorder="1" applyAlignment="1">
      <alignment vertical="center" shrinkToFit="1"/>
    </xf>
    <xf numFmtId="199" fontId="10" fillId="0" borderId="29" xfId="0" applyNumberFormat="1" applyFont="1" applyBorder="1" applyAlignment="1">
      <alignment vertical="center" shrinkToFit="1"/>
    </xf>
    <xf numFmtId="199" fontId="10" fillId="5" borderId="19" xfId="0" applyNumberFormat="1" applyFont="1" applyFill="1" applyBorder="1" applyAlignment="1">
      <alignment vertical="center" shrinkToFit="1"/>
    </xf>
    <xf numFmtId="199" fontId="10" fillId="5" borderId="13" xfId="0" applyNumberFormat="1" applyFont="1" applyFill="1" applyBorder="1" applyAlignment="1">
      <alignment vertical="center" shrinkToFit="1"/>
    </xf>
    <xf numFmtId="199" fontId="10" fillId="5" borderId="27" xfId="0" applyNumberFormat="1" applyFont="1" applyFill="1" applyBorder="1" applyAlignment="1">
      <alignment vertical="center" shrinkToFit="1"/>
    </xf>
    <xf numFmtId="199" fontId="10" fillId="0" borderId="1" xfId="0" applyNumberFormat="1" applyFont="1" applyBorder="1" applyAlignment="1">
      <alignment vertical="center" shrinkToFit="1"/>
    </xf>
    <xf numFmtId="199" fontId="10" fillId="5" borderId="32" xfId="0" applyNumberFormat="1" applyFont="1" applyFill="1" applyBorder="1" applyAlignment="1">
      <alignment vertical="center" shrinkToFit="1"/>
    </xf>
    <xf numFmtId="199" fontId="10" fillId="5" borderId="1" xfId="0" applyNumberFormat="1" applyFont="1" applyFill="1" applyBorder="1" applyAlignment="1">
      <alignment vertical="center" shrinkToFit="1"/>
    </xf>
    <xf numFmtId="199" fontId="10" fillId="5" borderId="36" xfId="0" applyNumberFormat="1" applyFont="1" applyFill="1" applyBorder="1" applyAlignment="1">
      <alignment vertical="center" shrinkToFit="1"/>
    </xf>
    <xf numFmtId="199" fontId="10" fillId="0" borderId="6" xfId="0" applyNumberFormat="1" applyFont="1" applyBorder="1" applyAlignment="1">
      <alignment vertical="center" shrinkToFit="1"/>
    </xf>
    <xf numFmtId="199" fontId="10" fillId="5" borderId="20" xfId="0" applyNumberFormat="1" applyFont="1" applyFill="1" applyBorder="1" applyAlignment="1">
      <alignment vertical="center" shrinkToFit="1"/>
    </xf>
    <xf numFmtId="199" fontId="10" fillId="5" borderId="6" xfId="0" applyNumberFormat="1" applyFont="1" applyFill="1" applyBorder="1" applyAlignment="1">
      <alignment vertical="center" shrinkToFit="1"/>
    </xf>
    <xf numFmtId="199" fontId="10" fillId="5" borderId="43" xfId="0" applyNumberFormat="1" applyFont="1" applyFill="1" applyBorder="1" applyAlignment="1">
      <alignment vertical="center" shrinkToFit="1"/>
    </xf>
    <xf numFmtId="199" fontId="10" fillId="0" borderId="8" xfId="0" applyNumberFormat="1" applyFont="1" applyBorder="1" applyAlignment="1">
      <alignment vertical="center" shrinkToFit="1"/>
    </xf>
    <xf numFmtId="199" fontId="10" fillId="5" borderId="25" xfId="0" applyNumberFormat="1" applyFont="1" applyFill="1" applyBorder="1" applyAlignment="1">
      <alignment vertical="center" shrinkToFit="1"/>
    </xf>
    <xf numFmtId="199" fontId="10" fillId="5" borderId="8" xfId="0" applyNumberFormat="1" applyFont="1" applyFill="1" applyBorder="1" applyAlignment="1">
      <alignment vertical="center" shrinkToFit="1"/>
    </xf>
    <xf numFmtId="199" fontId="10" fillId="0" borderId="27" xfId="0" applyNumberFormat="1" applyFont="1" applyBorder="1" applyAlignment="1">
      <alignment vertical="center" shrinkToFit="1"/>
    </xf>
    <xf numFmtId="199" fontId="10" fillId="0" borderId="32" xfId="0" applyNumberFormat="1" applyFont="1" applyBorder="1" applyAlignment="1">
      <alignment vertical="center" shrinkToFit="1"/>
    </xf>
    <xf numFmtId="199" fontId="10" fillId="0" borderId="36" xfId="0" applyNumberFormat="1" applyFont="1" applyBorder="1" applyAlignment="1">
      <alignment vertical="center" shrinkToFit="1"/>
    </xf>
    <xf numFmtId="199" fontId="10" fillId="0" borderId="20" xfId="0" applyNumberFormat="1" applyFont="1" applyBorder="1" applyAlignment="1">
      <alignment vertical="center" shrinkToFit="1"/>
    </xf>
    <xf numFmtId="199" fontId="10" fillId="5" borderId="21" xfId="0" applyNumberFormat="1" applyFont="1" applyFill="1" applyBorder="1" applyAlignment="1">
      <alignment vertical="center" shrinkToFit="1"/>
    </xf>
    <xf numFmtId="199" fontId="10" fillId="0" borderId="23" xfId="0" applyNumberFormat="1" applyFont="1" applyBorder="1" applyAlignment="1">
      <alignment vertical="center" shrinkToFit="1"/>
    </xf>
    <xf numFmtId="199" fontId="10" fillId="0" borderId="30" xfId="0" applyNumberFormat="1" applyFont="1" applyBorder="1" applyAlignment="1">
      <alignment vertical="center" shrinkToFit="1"/>
    </xf>
    <xf numFmtId="199" fontId="10" fillId="5" borderId="23" xfId="0" applyNumberFormat="1" applyFont="1" applyFill="1" applyBorder="1" applyAlignment="1">
      <alignment vertical="center" shrinkToFit="1"/>
    </xf>
    <xf numFmtId="199" fontId="10" fillId="5" borderId="18" xfId="0" applyNumberFormat="1" applyFont="1" applyFill="1" applyBorder="1" applyAlignment="1">
      <alignment vertical="center" shrinkToFit="1"/>
    </xf>
    <xf numFmtId="199" fontId="10" fillId="5" borderId="17" xfId="0" applyNumberFormat="1" applyFont="1" applyFill="1" applyBorder="1" applyAlignment="1">
      <alignment vertical="center" shrinkToFit="1"/>
    </xf>
    <xf numFmtId="199" fontId="10" fillId="0" borderId="50" xfId="0" applyNumberFormat="1" applyFont="1" applyBorder="1" applyAlignment="1">
      <alignment vertical="center" shrinkToFit="1"/>
    </xf>
    <xf numFmtId="199" fontId="10" fillId="0" borderId="51" xfId="0" applyNumberFormat="1" applyFont="1" applyBorder="1" applyAlignment="1">
      <alignment vertical="center" shrinkToFit="1"/>
    </xf>
    <xf numFmtId="3" fontId="10" fillId="0" borderId="6" xfId="0" applyNumberFormat="1" applyFont="1" applyBorder="1" applyAlignment="1">
      <alignment horizontal="right" vertical="center" shrinkToFit="1"/>
    </xf>
    <xf numFmtId="0" fontId="10" fillId="0" borderId="33"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26" xfId="0" applyFont="1" applyBorder="1" applyAlignment="1">
      <alignment vertical="center" wrapText="1"/>
    </xf>
    <xf numFmtId="0" fontId="12" fillId="0" borderId="0" xfId="0" applyFont="1" applyAlignment="1">
      <alignment horizontal="center" vertical="center"/>
    </xf>
    <xf numFmtId="0" fontId="10" fillId="5" borderId="14" xfId="0" applyFont="1" applyFill="1" applyBorder="1" applyAlignment="1">
      <alignment vertical="center" wrapText="1"/>
    </xf>
    <xf numFmtId="0" fontId="20" fillId="0" borderId="12" xfId="0" applyFont="1" applyBorder="1" applyAlignment="1">
      <alignment vertical="center"/>
    </xf>
    <xf numFmtId="180" fontId="20" fillId="5" borderId="63" xfId="0" applyNumberFormat="1" applyFont="1" applyFill="1" applyBorder="1" applyAlignment="1">
      <alignment vertical="center"/>
    </xf>
    <xf numFmtId="180" fontId="20" fillId="5" borderId="78" xfId="0" applyNumberFormat="1" applyFont="1" applyFill="1" applyBorder="1" applyAlignment="1">
      <alignment vertical="center"/>
    </xf>
    <xf numFmtId="180" fontId="20" fillId="0" borderId="77" xfId="0" applyNumberFormat="1" applyFont="1" applyBorder="1" applyAlignment="1">
      <alignment vertical="center"/>
    </xf>
    <xf numFmtId="185" fontId="22" fillId="0" borderId="55" xfId="0" applyNumberFormat="1" applyFont="1" applyBorder="1" applyAlignment="1">
      <alignment horizontal="center" vertical="center" shrinkToFit="1"/>
    </xf>
    <xf numFmtId="179" fontId="20" fillId="5" borderId="13" xfId="0" applyNumberFormat="1" applyFont="1" applyFill="1" applyBorder="1" applyAlignment="1">
      <alignment vertical="center"/>
    </xf>
    <xf numFmtId="179" fontId="20" fillId="0" borderId="63" xfId="0" applyNumberFormat="1" applyFont="1" applyBorder="1" applyAlignment="1">
      <alignment vertical="center"/>
    </xf>
    <xf numFmtId="179" fontId="20" fillId="5" borderId="65" xfId="0" applyNumberFormat="1" applyFont="1" applyFill="1" applyBorder="1" applyAlignment="1">
      <alignment vertical="center"/>
    </xf>
    <xf numFmtId="179" fontId="20" fillId="5" borderId="67" xfId="0" applyNumberFormat="1" applyFont="1" applyFill="1" applyBorder="1" applyAlignment="1">
      <alignment vertical="center"/>
    </xf>
    <xf numFmtId="189" fontId="26" fillId="5" borderId="36" xfId="0" applyNumberFormat="1" applyFont="1" applyFill="1" applyBorder="1" applyAlignment="1">
      <alignment vertical="center" shrinkToFit="1"/>
    </xf>
    <xf numFmtId="189" fontId="10" fillId="5" borderId="36" xfId="0" applyNumberFormat="1" applyFont="1" applyFill="1" applyBorder="1" applyAlignment="1">
      <alignment horizontal="right" vertical="center" shrinkToFit="1"/>
    </xf>
    <xf numFmtId="189" fontId="10" fillId="5" borderId="6" xfId="0" applyNumberFormat="1" applyFont="1" applyFill="1" applyBorder="1" applyAlignment="1">
      <alignment horizontal="right" vertical="center" shrinkToFit="1"/>
    </xf>
    <xf numFmtId="189" fontId="14" fillId="5" borderId="6" xfId="0" applyNumberFormat="1" applyFont="1" applyFill="1" applyBorder="1" applyAlignment="1">
      <alignment vertical="center" shrinkToFit="1"/>
    </xf>
    <xf numFmtId="200" fontId="10" fillId="5" borderId="36" xfId="0" applyNumberFormat="1" applyFont="1" applyFill="1" applyBorder="1" applyAlignment="1">
      <alignment horizontal="right" vertical="center" shrinkToFit="1"/>
    </xf>
    <xf numFmtId="200" fontId="10" fillId="0" borderId="6" xfId="0" applyNumberFormat="1" applyFont="1" applyBorder="1" applyAlignment="1">
      <alignment horizontal="right" vertical="center" shrinkToFit="1"/>
    </xf>
    <xf numFmtId="200" fontId="14" fillId="0" borderId="0" xfId="0" applyNumberFormat="1" applyFont="1" applyAlignment="1">
      <alignment vertical="center" shrinkToFit="1"/>
    </xf>
    <xf numFmtId="40" fontId="10" fillId="5" borderId="36" xfId="1" applyNumberFormat="1" applyFont="1" applyFill="1" applyBorder="1" applyAlignment="1">
      <alignment horizontal="right" vertical="center" shrinkToFit="1"/>
    </xf>
    <xf numFmtId="38" fontId="20" fillId="5" borderId="13" xfId="1" applyFont="1" applyFill="1" applyBorder="1" applyAlignment="1">
      <alignment vertical="center" shrinkToFit="1"/>
    </xf>
    <xf numFmtId="38" fontId="4" fillId="0" borderId="0" xfId="1" applyFont="1" applyAlignment="1">
      <alignment horizontal="center" vertical="center"/>
    </xf>
    <xf numFmtId="38" fontId="4" fillId="0" borderId="0" xfId="1" applyFont="1" applyFill="1" applyAlignment="1">
      <alignment horizontal="center" vertical="center"/>
    </xf>
    <xf numFmtId="38" fontId="4" fillId="0" borderId="0" xfId="1" applyFont="1" applyFill="1" applyBorder="1" applyAlignment="1">
      <alignment horizontal="center" vertical="center" wrapText="1"/>
    </xf>
    <xf numFmtId="38" fontId="4" fillId="0" borderId="0" xfId="1" applyFont="1" applyFill="1" applyBorder="1" applyAlignment="1">
      <alignment horizontal="center" vertical="center"/>
    </xf>
    <xf numFmtId="38" fontId="4" fillId="0" borderId="0" xfId="1" applyFont="1" applyAlignment="1">
      <alignment horizontal="center" vertical="center" textRotation="255"/>
    </xf>
    <xf numFmtId="0" fontId="4" fillId="0" borderId="0" xfId="0" applyFont="1" applyAlignment="1">
      <alignment horizontal="left" vertical="center" wrapText="1"/>
    </xf>
    <xf numFmtId="0" fontId="4" fillId="0" borderId="0" xfId="1" applyNumberFormat="1" applyFont="1" applyFill="1" applyBorder="1" applyAlignment="1">
      <alignment horizontal="center" vertical="center" wrapText="1"/>
    </xf>
    <xf numFmtId="38" fontId="4" fillId="0" borderId="0" xfId="1" applyFont="1" applyFill="1" applyBorder="1" applyAlignment="1">
      <alignment horizontal="left" vertical="center" shrinkToFit="1"/>
    </xf>
    <xf numFmtId="57" fontId="4" fillId="0" borderId="0" xfId="1" applyNumberFormat="1" applyFont="1" applyFill="1" applyBorder="1" applyAlignment="1">
      <alignment horizontal="left" vertical="center" wrapText="1"/>
    </xf>
    <xf numFmtId="57" fontId="5" fillId="0" borderId="0" xfId="1" applyNumberFormat="1" applyFont="1" applyBorder="1" applyAlignment="1"/>
    <xf numFmtId="38" fontId="4" fillId="0" borderId="0" xfId="1" applyFont="1" applyFill="1" applyBorder="1" applyAlignment="1"/>
    <xf numFmtId="57" fontId="4" fillId="0" borderId="35" xfId="1" applyNumberFormat="1" applyFont="1" applyBorder="1" applyAlignment="1">
      <alignment horizontal="center" vertical="center"/>
    </xf>
    <xf numFmtId="57" fontId="4" fillId="0" borderId="17" xfId="1" applyNumberFormat="1" applyFont="1" applyBorder="1" applyAlignment="1">
      <alignment horizontal="center" vertical="center"/>
    </xf>
    <xf numFmtId="38" fontId="4" fillId="0" borderId="17" xfId="1" applyFont="1" applyBorder="1" applyAlignment="1">
      <alignment horizontal="center" vertical="center"/>
    </xf>
    <xf numFmtId="38" fontId="4" fillId="0" borderId="17" xfId="1" applyFont="1" applyBorder="1" applyAlignment="1">
      <alignment vertical="center"/>
    </xf>
    <xf numFmtId="38" fontId="4" fillId="0" borderId="53" xfId="1" applyFont="1" applyFill="1" applyBorder="1" applyAlignment="1">
      <alignment horizontal="center" vertical="center"/>
    </xf>
    <xf numFmtId="176" fontId="4" fillId="0" borderId="53" xfId="0" applyNumberFormat="1" applyFont="1" applyBorder="1" applyAlignment="1">
      <alignment horizontal="right" vertical="center"/>
    </xf>
    <xf numFmtId="176" fontId="4" fillId="0" borderId="53" xfId="0" applyNumberFormat="1" applyFont="1" applyBorder="1" applyAlignment="1">
      <alignment vertical="center"/>
    </xf>
    <xf numFmtId="176" fontId="4" fillId="0" borderId="16" xfId="0" applyNumberFormat="1" applyFont="1" applyBorder="1" applyAlignment="1">
      <alignment vertical="center"/>
    </xf>
    <xf numFmtId="57" fontId="4" fillId="0" borderId="52" xfId="1" applyNumberFormat="1" applyFont="1" applyBorder="1" applyAlignment="1">
      <alignment horizontal="center" vertical="center"/>
    </xf>
    <xf numFmtId="57" fontId="4" fillId="0" borderId="43" xfId="1" applyNumberFormat="1" applyFont="1" applyFill="1" applyBorder="1" applyAlignment="1">
      <alignment horizontal="center" vertical="center"/>
    </xf>
    <xf numFmtId="0" fontId="7" fillId="0" borderId="25" xfId="0" applyFont="1" applyBorder="1" applyAlignment="1">
      <alignment horizontal="center" vertical="center"/>
    </xf>
    <xf numFmtId="0" fontId="4" fillId="7" borderId="80" xfId="0" applyFont="1" applyFill="1" applyBorder="1" applyAlignment="1">
      <alignment horizontal="left" vertical="center" wrapText="1"/>
    </xf>
    <xf numFmtId="38" fontId="4" fillId="7" borderId="81" xfId="1" applyFont="1" applyFill="1" applyBorder="1" applyAlignment="1">
      <alignment horizontal="left" vertical="center" wrapText="1"/>
    </xf>
    <xf numFmtId="0" fontId="4" fillId="7" borderId="81" xfId="1" applyNumberFormat="1" applyFont="1" applyFill="1" applyBorder="1" applyAlignment="1">
      <alignment horizontal="center" vertical="center" wrapText="1"/>
    </xf>
    <xf numFmtId="38" fontId="4" fillId="7" borderId="81" xfId="1" applyFont="1" applyFill="1" applyBorder="1" applyAlignment="1">
      <alignment horizontal="left" vertical="center" shrinkToFit="1"/>
    </xf>
    <xf numFmtId="38" fontId="4" fillId="7" borderId="82" xfId="1" applyFont="1" applyFill="1" applyBorder="1" applyAlignment="1">
      <alignment horizontal="left" vertical="center" shrinkToFit="1"/>
    </xf>
    <xf numFmtId="177" fontId="4" fillId="7" borderId="80" xfId="1" applyNumberFormat="1" applyFont="1" applyFill="1" applyBorder="1" applyAlignment="1">
      <alignment vertical="center" shrinkToFit="1"/>
    </xf>
    <xf numFmtId="177" fontId="4" fillId="0" borderId="80" xfId="1" applyNumberFormat="1" applyFont="1" applyFill="1" applyBorder="1" applyAlignment="1">
      <alignment vertical="center" shrinkToFit="1"/>
    </xf>
    <xf numFmtId="178" fontId="4" fillId="7" borderId="80" xfId="1" applyNumberFormat="1" applyFont="1" applyFill="1" applyBorder="1" applyAlignment="1">
      <alignment vertical="center" shrinkToFit="1"/>
    </xf>
    <xf numFmtId="177" fontId="4" fillId="7" borderId="81" xfId="1" applyNumberFormat="1" applyFont="1" applyFill="1" applyBorder="1" applyAlignment="1">
      <alignment vertical="center" shrinkToFit="1"/>
    </xf>
    <xf numFmtId="177" fontId="4" fillId="0" borderId="83" xfId="1" applyNumberFormat="1" applyFont="1" applyFill="1" applyBorder="1" applyAlignment="1">
      <alignment vertical="center" shrinkToFit="1"/>
    </xf>
    <xf numFmtId="177" fontId="4" fillId="0" borderId="81" xfId="1" applyNumberFormat="1" applyFont="1" applyFill="1" applyBorder="1" applyAlignment="1">
      <alignment vertical="center" shrinkToFit="1"/>
    </xf>
    <xf numFmtId="0" fontId="4" fillId="7" borderId="86" xfId="0" applyFont="1" applyFill="1" applyBorder="1" applyAlignment="1">
      <alignment horizontal="left" vertical="center" wrapText="1"/>
    </xf>
    <xf numFmtId="38" fontId="4" fillId="7" borderId="87" xfId="1" applyFont="1" applyFill="1" applyBorder="1" applyAlignment="1">
      <alignment horizontal="left" vertical="center" wrapText="1"/>
    </xf>
    <xf numFmtId="0" fontId="4" fillId="7" borderId="87" xfId="1" applyNumberFormat="1" applyFont="1" applyFill="1" applyBorder="1" applyAlignment="1">
      <alignment horizontal="center" vertical="center" wrapText="1"/>
    </xf>
    <xf numFmtId="38" fontId="4" fillId="7" borderId="87" xfId="1" applyFont="1" applyFill="1" applyBorder="1" applyAlignment="1">
      <alignment horizontal="left" vertical="center" shrinkToFit="1"/>
    </xf>
    <xf numFmtId="0" fontId="21" fillId="0" borderId="0" xfId="0" applyFont="1"/>
    <xf numFmtId="38" fontId="4" fillId="7" borderId="89" xfId="1" applyFont="1" applyFill="1" applyBorder="1" applyAlignment="1">
      <alignment horizontal="left" vertical="center" shrinkToFit="1"/>
    </xf>
    <xf numFmtId="177" fontId="4" fillId="7" borderId="90" xfId="1" applyNumberFormat="1" applyFont="1" applyFill="1" applyBorder="1" applyAlignment="1">
      <alignment vertical="center" shrinkToFit="1"/>
    </xf>
    <xf numFmtId="177" fontId="4" fillId="0" borderId="90" xfId="1" applyNumberFormat="1" applyFont="1" applyFill="1" applyBorder="1" applyAlignment="1">
      <alignment vertical="center" shrinkToFit="1"/>
    </xf>
    <xf numFmtId="178" fontId="4" fillId="7" borderId="90" xfId="1" applyNumberFormat="1" applyFont="1" applyFill="1" applyBorder="1" applyAlignment="1">
      <alignment vertical="center" shrinkToFit="1"/>
    </xf>
    <xf numFmtId="177" fontId="4" fillId="0" borderId="91" xfId="1" applyNumberFormat="1" applyFont="1" applyFill="1" applyBorder="1" applyAlignment="1">
      <alignment vertical="center" shrinkToFit="1"/>
    </xf>
    <xf numFmtId="177" fontId="4" fillId="7" borderId="91" xfId="1" applyNumberFormat="1" applyFont="1" applyFill="1" applyBorder="1" applyAlignment="1">
      <alignment vertical="center" shrinkToFit="1"/>
    </xf>
    <xf numFmtId="177" fontId="4" fillId="0" borderId="92" xfId="1" applyNumberFormat="1" applyFont="1" applyFill="1" applyBorder="1" applyAlignment="1">
      <alignment vertical="center" shrinkToFit="1"/>
    </xf>
    <xf numFmtId="177" fontId="4" fillId="0" borderId="94" xfId="1" applyNumberFormat="1" applyFont="1" applyFill="1" applyBorder="1" applyAlignment="1">
      <alignment vertical="center" shrinkToFit="1"/>
    </xf>
    <xf numFmtId="177" fontId="4" fillId="0" borderId="95" xfId="1" applyNumberFormat="1" applyFont="1" applyFill="1" applyBorder="1" applyAlignment="1">
      <alignment vertical="center" shrinkToFit="1"/>
    </xf>
    <xf numFmtId="57" fontId="4" fillId="0" borderId="12" xfId="1" applyNumberFormat="1" applyFont="1" applyFill="1" applyBorder="1" applyAlignment="1">
      <alignment horizontal="center"/>
    </xf>
    <xf numFmtId="38" fontId="4" fillId="0" borderId="13" xfId="1" applyFont="1" applyFill="1" applyBorder="1" applyAlignment="1">
      <alignment horizontal="center"/>
    </xf>
    <xf numFmtId="38" fontId="4" fillId="0" borderId="13" xfId="1" applyFont="1" applyFill="1" applyBorder="1"/>
    <xf numFmtId="38" fontId="4" fillId="0" borderId="12" xfId="1" applyFont="1" applyFill="1" applyBorder="1" applyAlignment="1">
      <alignment horizontal="center"/>
    </xf>
    <xf numFmtId="38" fontId="4" fillId="0" borderId="12" xfId="1" applyFont="1" applyFill="1" applyBorder="1" applyAlignment="1">
      <alignment horizontal="right"/>
    </xf>
    <xf numFmtId="0" fontId="4" fillId="7" borderId="61" xfId="0" applyFont="1" applyFill="1" applyBorder="1" applyAlignment="1">
      <alignment horizontal="left" vertical="center" wrapText="1"/>
    </xf>
    <xf numFmtId="38" fontId="4" fillId="7" borderId="75" xfId="1" applyFont="1" applyFill="1" applyBorder="1" applyAlignment="1">
      <alignment horizontal="left" vertical="center" wrapText="1"/>
    </xf>
    <xf numFmtId="38" fontId="4" fillId="7" borderId="75" xfId="1" applyFont="1" applyFill="1" applyBorder="1" applyAlignment="1">
      <alignment horizontal="left" vertical="center" shrinkToFit="1"/>
    </xf>
    <xf numFmtId="38" fontId="4" fillId="7" borderId="57" xfId="1" applyFont="1" applyFill="1" applyBorder="1" applyAlignment="1">
      <alignment horizontal="left" vertical="center" shrinkToFit="1"/>
    </xf>
    <xf numFmtId="177" fontId="4" fillId="7" borderId="61" xfId="1" applyNumberFormat="1" applyFont="1" applyFill="1" applyBorder="1" applyAlignment="1">
      <alignment vertical="center" shrinkToFit="1"/>
    </xf>
    <xf numFmtId="177" fontId="4" fillId="0" borderId="61" xfId="1" applyNumberFormat="1" applyFont="1" applyFill="1" applyBorder="1" applyAlignment="1">
      <alignment vertical="center" shrinkToFit="1"/>
    </xf>
    <xf numFmtId="178" fontId="4" fillId="7" borderId="61" xfId="1" applyNumberFormat="1" applyFont="1" applyFill="1" applyBorder="1" applyAlignment="1">
      <alignment vertical="center" shrinkToFit="1"/>
    </xf>
    <xf numFmtId="177" fontId="4" fillId="0" borderId="75" xfId="1" applyNumberFormat="1" applyFont="1" applyFill="1" applyBorder="1" applyAlignment="1">
      <alignment vertical="center" shrinkToFit="1"/>
    </xf>
    <xf numFmtId="177" fontId="4" fillId="0" borderId="76" xfId="1" applyNumberFormat="1" applyFont="1" applyFill="1" applyBorder="1" applyAlignment="1">
      <alignment vertical="center" shrinkToFit="1"/>
    </xf>
    <xf numFmtId="38" fontId="4" fillId="0" borderId="13" xfId="1" applyFont="1" applyFill="1" applyBorder="1" applyAlignment="1">
      <alignment wrapText="1"/>
    </xf>
    <xf numFmtId="57" fontId="4" fillId="7" borderId="75" xfId="1" applyNumberFormat="1" applyFont="1" applyFill="1" applyBorder="1" applyAlignment="1">
      <alignment horizontal="left" vertical="center" wrapText="1"/>
    </xf>
    <xf numFmtId="57" fontId="4" fillId="7" borderId="81" xfId="1" applyNumberFormat="1" applyFont="1" applyFill="1" applyBorder="1" applyAlignment="1">
      <alignment horizontal="left" vertical="center" wrapText="1"/>
    </xf>
    <xf numFmtId="57" fontId="4" fillId="7" borderId="87" xfId="1" applyNumberFormat="1" applyFont="1" applyFill="1" applyBorder="1" applyAlignment="1">
      <alignment horizontal="left" vertical="center" wrapText="1"/>
    </xf>
    <xf numFmtId="177" fontId="4" fillId="0" borderId="94" xfId="1" applyNumberFormat="1" applyFont="1" applyFill="1" applyBorder="1" applyAlignment="1">
      <alignment horizontal="center" vertical="center" shrinkToFit="1"/>
    </xf>
    <xf numFmtId="38" fontId="4" fillId="0" borderId="93" xfId="1" applyFont="1" applyFill="1" applyBorder="1" applyAlignment="1">
      <alignment horizontal="center" vertical="center" shrinkToFit="1"/>
    </xf>
    <xf numFmtId="38" fontId="4" fillId="0" borderId="20" xfId="1" applyFont="1" applyBorder="1" applyAlignment="1">
      <alignment horizontal="center" vertical="center" wrapText="1"/>
    </xf>
    <xf numFmtId="178" fontId="4" fillId="0" borderId="94" xfId="1" applyNumberFormat="1" applyFont="1" applyFill="1" applyBorder="1" applyAlignment="1">
      <alignment horizontal="center" vertical="center" shrinkToFit="1"/>
    </xf>
    <xf numFmtId="0" fontId="4" fillId="0" borderId="74" xfId="0" applyFont="1" applyBorder="1" applyAlignment="1">
      <alignment horizontal="center"/>
    </xf>
    <xf numFmtId="0" fontId="4" fillId="7" borderId="96" xfId="0" applyFont="1" applyFill="1" applyBorder="1" applyAlignment="1">
      <alignment horizontal="center" vertical="center" wrapText="1"/>
    </xf>
    <xf numFmtId="0" fontId="4" fillId="7" borderId="79" xfId="0" applyFont="1" applyFill="1" applyBorder="1" applyAlignment="1">
      <alignment horizontal="center" vertical="center" wrapText="1"/>
    </xf>
    <xf numFmtId="0" fontId="4" fillId="7" borderId="85" xfId="0" applyFont="1" applyFill="1" applyBorder="1" applyAlignment="1">
      <alignment horizontal="center" vertical="center" wrapText="1"/>
    </xf>
    <xf numFmtId="38" fontId="4" fillId="0" borderId="18" xfId="1" applyFont="1" applyBorder="1" applyAlignment="1">
      <alignment horizontal="center" vertical="center"/>
    </xf>
    <xf numFmtId="38" fontId="4" fillId="0" borderId="13" xfId="1" applyFont="1" applyFill="1" applyBorder="1" applyAlignment="1">
      <alignment horizontal="center" wrapText="1"/>
    </xf>
    <xf numFmtId="38" fontId="4" fillId="0" borderId="29" xfId="1" applyFont="1" applyFill="1" applyBorder="1" applyAlignment="1">
      <alignment horizontal="center" wrapText="1"/>
    </xf>
    <xf numFmtId="57" fontId="4" fillId="7" borderId="75" xfId="1" applyNumberFormat="1" applyFont="1" applyFill="1" applyBorder="1" applyAlignment="1">
      <alignment horizontal="center" vertical="center" wrapText="1"/>
    </xf>
    <xf numFmtId="57" fontId="4" fillId="7" borderId="97" xfId="1" applyNumberFormat="1" applyFont="1" applyFill="1" applyBorder="1" applyAlignment="1">
      <alignment horizontal="center" vertical="center" wrapText="1"/>
    </xf>
    <xf numFmtId="57" fontId="4" fillId="7" borderId="81" xfId="1" applyNumberFormat="1" applyFont="1" applyFill="1" applyBorder="1" applyAlignment="1">
      <alignment horizontal="center" vertical="center" wrapText="1"/>
    </xf>
    <xf numFmtId="57" fontId="4" fillId="7" borderId="84" xfId="1" applyNumberFormat="1" applyFont="1" applyFill="1" applyBorder="1" applyAlignment="1">
      <alignment horizontal="center" vertical="center" wrapText="1"/>
    </xf>
    <xf numFmtId="57" fontId="4" fillId="7" borderId="87" xfId="1" applyNumberFormat="1" applyFont="1" applyFill="1" applyBorder="1" applyAlignment="1">
      <alignment horizontal="center" vertical="center" wrapText="1"/>
    </xf>
    <xf numFmtId="57" fontId="4" fillId="7" borderId="88" xfId="1" applyNumberFormat="1" applyFont="1" applyFill="1" applyBorder="1" applyAlignment="1">
      <alignment horizontal="center" vertical="center" wrapText="1"/>
    </xf>
    <xf numFmtId="0" fontId="4" fillId="7" borderId="75" xfId="1" applyNumberFormat="1" applyFont="1" applyFill="1" applyBorder="1" applyAlignment="1">
      <alignment horizontal="center" vertical="center" wrapText="1"/>
    </xf>
    <xf numFmtId="177" fontId="0" fillId="7" borderId="75" xfId="0" applyNumberFormat="1" applyFill="1" applyBorder="1" applyAlignment="1">
      <alignment vertical="center" shrinkToFit="1"/>
    </xf>
    <xf numFmtId="0" fontId="14" fillId="5" borderId="26" xfId="0" applyFont="1" applyFill="1" applyBorder="1" applyAlignment="1">
      <alignment vertical="center" wrapText="1"/>
    </xf>
    <xf numFmtId="40" fontId="4" fillId="0" borderId="9" xfId="1" applyNumberFormat="1" applyFont="1" applyBorder="1" applyAlignment="1">
      <alignment horizontal="center" vertical="center" wrapText="1"/>
    </xf>
    <xf numFmtId="40" fontId="4" fillId="0" borderId="10" xfId="1" applyNumberFormat="1" applyFont="1" applyBorder="1" applyAlignment="1">
      <alignment horizontal="center" vertical="center" wrapText="1"/>
    </xf>
    <xf numFmtId="40" fontId="4" fillId="0" borderId="11" xfId="1" applyNumberFormat="1" applyFont="1" applyBorder="1" applyAlignment="1">
      <alignment horizontal="center" vertical="center" wrapText="1"/>
    </xf>
    <xf numFmtId="199" fontId="10" fillId="0" borderId="45" xfId="0" applyNumberFormat="1" applyFont="1" applyBorder="1" applyAlignment="1">
      <alignment vertical="center" shrinkToFit="1"/>
    </xf>
    <xf numFmtId="199" fontId="10" fillId="0" borderId="47" xfId="0" applyNumberFormat="1" applyFont="1" applyBorder="1" applyAlignment="1">
      <alignment vertical="center" shrinkToFit="1"/>
    </xf>
    <xf numFmtId="199" fontId="10" fillId="0" borderId="49" xfId="0" applyNumberFormat="1" applyFont="1" applyBorder="1" applyAlignment="1">
      <alignment vertical="center" shrinkToFit="1"/>
    </xf>
    <xf numFmtId="0" fontId="12" fillId="0" borderId="0" xfId="0" applyFont="1" applyAlignment="1">
      <alignment horizontal="center" vertical="center"/>
    </xf>
    <xf numFmtId="0" fontId="10" fillId="0" borderId="15"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8" xfId="0" applyFont="1" applyBorder="1" applyAlignment="1">
      <alignment horizontal="center" vertical="center" wrapText="1"/>
    </xf>
    <xf numFmtId="0" fontId="10" fillId="5" borderId="74" xfId="0" applyFont="1" applyFill="1" applyBorder="1" applyAlignment="1">
      <alignment horizontal="right" vertical="center" wrapText="1"/>
    </xf>
    <xf numFmtId="0" fontId="10" fillId="5" borderId="54" xfId="0" applyFont="1" applyFill="1" applyBorder="1" applyAlignment="1">
      <alignment horizontal="right" vertical="center" wrapText="1"/>
    </xf>
    <xf numFmtId="0" fontId="10" fillId="5" borderId="12" xfId="0" applyFont="1" applyFill="1" applyBorder="1" applyAlignment="1">
      <alignment horizontal="right" vertical="center" wrapText="1"/>
    </xf>
    <xf numFmtId="199" fontId="10" fillId="0" borderId="44" xfId="0" applyNumberFormat="1" applyFont="1" applyBorder="1" applyAlignment="1">
      <alignment vertical="center" shrinkToFit="1"/>
    </xf>
    <xf numFmtId="199" fontId="10" fillId="0" borderId="46" xfId="0" applyNumberFormat="1" applyFont="1" applyBorder="1" applyAlignment="1">
      <alignment vertical="center" shrinkToFit="1"/>
    </xf>
    <xf numFmtId="199" fontId="10" fillId="0" borderId="48" xfId="0" applyNumberFormat="1" applyFont="1" applyBorder="1" applyAlignment="1">
      <alignment vertical="center" shrinkToFit="1"/>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10" fillId="0" borderId="15" xfId="0" applyFont="1" applyBorder="1" applyAlignment="1">
      <alignment horizontal="center" vertical="center" textRotation="255" wrapText="1"/>
    </xf>
    <xf numFmtId="0" fontId="10" fillId="0" borderId="19" xfId="0" applyFont="1" applyBorder="1" applyAlignment="1">
      <alignment horizontal="center" vertical="center" textRotation="255" wrapText="1"/>
    </xf>
    <xf numFmtId="0" fontId="10" fillId="0" borderId="21" xfId="0" applyFont="1" applyBorder="1" applyAlignment="1">
      <alignment horizontal="center" vertical="center" textRotation="255" wrapText="1"/>
    </xf>
    <xf numFmtId="0" fontId="10" fillId="0" borderId="16" xfId="0" applyFont="1" applyBorder="1" applyAlignment="1">
      <alignment horizontal="left" vertical="center" wrapText="1"/>
    </xf>
    <xf numFmtId="0" fontId="10" fillId="0" borderId="31" xfId="0" applyFont="1" applyBorder="1" applyAlignment="1">
      <alignment horizontal="left" vertical="center" wrapText="1"/>
    </xf>
    <xf numFmtId="0" fontId="10" fillId="0" borderId="22" xfId="0" applyFont="1" applyBorder="1" applyAlignment="1">
      <alignment horizontal="center" vertical="center" wrapText="1"/>
    </xf>
    <xf numFmtId="0" fontId="10" fillId="0" borderId="37" xfId="0" applyFont="1" applyBorder="1" applyAlignment="1">
      <alignment horizontal="center" vertical="center" wrapText="1"/>
    </xf>
    <xf numFmtId="0" fontId="14" fillId="0" borderId="52" xfId="0" applyFont="1" applyBorder="1" applyAlignment="1">
      <alignment vertical="center" wrapText="1"/>
    </xf>
    <xf numFmtId="0" fontId="14" fillId="0" borderId="0" xfId="0" applyFont="1" applyAlignment="1">
      <alignment vertical="center" wrapText="1"/>
    </xf>
    <xf numFmtId="0" fontId="10" fillId="0" borderId="13"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27" xfId="0" applyFont="1" applyBorder="1" applyAlignment="1">
      <alignment horizontal="center" vertical="center" textRotation="255" wrapText="1"/>
    </xf>
    <xf numFmtId="0" fontId="10" fillId="0" borderId="0" xfId="0" applyFont="1" applyAlignment="1">
      <alignment vertical="center" wrapText="1"/>
    </xf>
    <xf numFmtId="0" fontId="10" fillId="0" borderId="26" xfId="0" applyFont="1" applyBorder="1" applyAlignment="1">
      <alignment vertical="center" wrapText="1"/>
    </xf>
    <xf numFmtId="0" fontId="10" fillId="0" borderId="1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24"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10" fillId="0" borderId="38" xfId="0" applyFont="1" applyBorder="1" applyAlignment="1">
      <alignment horizontal="center" vertical="center" wrapText="1"/>
    </xf>
    <xf numFmtId="0" fontId="10" fillId="0" borderId="41" xfId="0" applyFont="1" applyBorder="1" applyAlignment="1">
      <alignment horizontal="center" vertical="center" wrapText="1"/>
    </xf>
    <xf numFmtId="0" fontId="10" fillId="5" borderId="42" xfId="0" applyFont="1" applyFill="1" applyBorder="1" applyAlignment="1">
      <alignment vertical="center" wrapText="1"/>
    </xf>
    <xf numFmtId="0" fontId="10" fillId="5" borderId="39" xfId="0" applyFont="1" applyFill="1" applyBorder="1" applyAlignment="1">
      <alignment vertical="center" wrapText="1"/>
    </xf>
    <xf numFmtId="0" fontId="10" fillId="5" borderId="40" xfId="0" applyFont="1" applyFill="1" applyBorder="1" applyAlignment="1">
      <alignment vertical="center" wrapText="1"/>
    </xf>
    <xf numFmtId="0" fontId="10" fillId="0" borderId="19" xfId="0" applyFont="1" applyBorder="1" applyAlignment="1">
      <alignment horizontal="center" vertical="center" wrapText="1"/>
    </xf>
    <xf numFmtId="0" fontId="18" fillId="0" borderId="0" xfId="0" applyFont="1" applyAlignment="1">
      <alignment horizontal="center" vertical="center"/>
    </xf>
    <xf numFmtId="0" fontId="20" fillId="0" borderId="13" xfId="0" applyFont="1" applyBorder="1" applyAlignment="1">
      <alignment horizontal="center" vertical="center"/>
    </xf>
    <xf numFmtId="0" fontId="20" fillId="0" borderId="1" xfId="0" applyFont="1" applyBorder="1" applyAlignment="1">
      <alignment horizontal="center" vertical="center"/>
    </xf>
    <xf numFmtId="0" fontId="20" fillId="0" borderId="8" xfId="0" applyFont="1" applyBorder="1" applyAlignment="1">
      <alignment horizontal="center" vertical="center"/>
    </xf>
    <xf numFmtId="0" fontId="20" fillId="0" borderId="13" xfId="0" applyFont="1" applyBorder="1" applyAlignment="1">
      <alignment horizontal="left" vertical="center"/>
    </xf>
    <xf numFmtId="0" fontId="20" fillId="5" borderId="13" xfId="0" applyFont="1" applyFill="1" applyBorder="1" applyAlignment="1">
      <alignment vertical="center" shrinkToFit="1"/>
    </xf>
    <xf numFmtId="0" fontId="20" fillId="5" borderId="13" xfId="0" applyFont="1" applyFill="1" applyBorder="1" applyAlignment="1">
      <alignment horizontal="center" vertical="center"/>
    </xf>
    <xf numFmtId="0" fontId="20" fillId="0" borderId="1" xfId="0" applyFont="1" applyBorder="1" applyAlignment="1">
      <alignment horizontal="center" vertical="center" wrapText="1" shrinkToFit="1"/>
    </xf>
    <xf numFmtId="0" fontId="20" fillId="0" borderId="8"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12" xfId="0" applyFont="1" applyBorder="1" applyAlignment="1">
      <alignment horizontal="left" vertical="center" shrinkToFit="1"/>
    </xf>
    <xf numFmtId="0" fontId="20" fillId="0" borderId="54" xfId="0" applyFont="1" applyBorder="1" applyAlignment="1">
      <alignment horizontal="left" vertical="center" shrinkToFit="1"/>
    </xf>
    <xf numFmtId="0" fontId="20" fillId="0" borderId="55" xfId="0" applyFont="1" applyBorder="1" applyAlignment="1">
      <alignment horizontal="left" vertical="center" shrinkToFit="1"/>
    </xf>
    <xf numFmtId="0" fontId="20" fillId="5" borderId="13" xfId="0" applyFont="1" applyFill="1" applyBorder="1" applyAlignment="1">
      <alignment vertical="center"/>
    </xf>
    <xf numFmtId="0" fontId="20" fillId="0" borderId="12" xfId="0" applyFont="1" applyBorder="1" applyAlignment="1">
      <alignment horizontal="center" vertical="center"/>
    </xf>
    <xf numFmtId="0" fontId="20" fillId="0" borderId="55" xfId="0" applyFont="1" applyBorder="1" applyAlignment="1">
      <alignment horizontal="center" vertical="center"/>
    </xf>
    <xf numFmtId="0" fontId="20" fillId="0" borderId="12" xfId="0" applyFont="1" applyBorder="1" applyAlignment="1">
      <alignment horizontal="right" vertical="center"/>
    </xf>
    <xf numFmtId="0" fontId="20" fillId="0" borderId="54" xfId="0" applyFont="1" applyBorder="1" applyAlignment="1">
      <alignment horizontal="right" vertical="center"/>
    </xf>
    <xf numFmtId="0" fontId="20" fillId="0" borderId="12" xfId="0" applyFont="1" applyBorder="1" applyAlignment="1">
      <alignment horizontal="center" vertical="center" shrinkToFit="1"/>
    </xf>
    <xf numFmtId="0" fontId="20" fillId="0" borderId="55" xfId="0" applyFont="1" applyBorder="1" applyAlignment="1">
      <alignment horizontal="center" vertical="center" shrinkToFit="1"/>
    </xf>
    <xf numFmtId="0" fontId="20" fillId="5" borderId="2" xfId="0" applyFont="1" applyFill="1" applyBorder="1" applyAlignment="1">
      <alignment vertical="center" wrapText="1"/>
    </xf>
    <xf numFmtId="0" fontId="20" fillId="5" borderId="3" xfId="0" applyFont="1" applyFill="1" applyBorder="1" applyAlignment="1">
      <alignment vertical="center" wrapText="1"/>
    </xf>
    <xf numFmtId="0" fontId="20" fillId="5" borderId="4" xfId="0" applyFont="1" applyFill="1" applyBorder="1" applyAlignment="1">
      <alignment vertical="center" wrapText="1"/>
    </xf>
    <xf numFmtId="0" fontId="20" fillId="5" borderId="5" xfId="0" applyFont="1" applyFill="1" applyBorder="1" applyAlignment="1">
      <alignment vertical="center" wrapText="1"/>
    </xf>
    <xf numFmtId="0" fontId="20" fillId="5" borderId="0" xfId="0" applyFont="1" applyFill="1" applyAlignment="1">
      <alignment vertical="center" wrapText="1"/>
    </xf>
    <xf numFmtId="0" fontId="20" fillId="5" borderId="7" xfId="0" applyFont="1" applyFill="1" applyBorder="1" applyAlignment="1">
      <alignment vertical="center" wrapText="1"/>
    </xf>
    <xf numFmtId="0" fontId="20" fillId="5" borderId="9" xfId="0" applyFont="1" applyFill="1" applyBorder="1" applyAlignment="1">
      <alignment vertical="center" wrapText="1"/>
    </xf>
    <xf numFmtId="0" fontId="20" fillId="5" borderId="10" xfId="0" applyFont="1" applyFill="1" applyBorder="1" applyAlignment="1">
      <alignment vertical="center" wrapText="1"/>
    </xf>
    <xf numFmtId="0" fontId="20" fillId="5" borderId="11" xfId="0" applyFont="1" applyFill="1" applyBorder="1" applyAlignment="1">
      <alignment vertical="center" wrapText="1"/>
    </xf>
    <xf numFmtId="0" fontId="20" fillId="0" borderId="13"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vertical="center"/>
    </xf>
    <xf numFmtId="0" fontId="20" fillId="0" borderId="4" xfId="0" applyFont="1" applyBorder="1" applyAlignment="1">
      <alignment vertical="center"/>
    </xf>
    <xf numFmtId="0" fontId="20" fillId="5" borderId="12" xfId="0" applyFont="1" applyFill="1" applyBorder="1" applyAlignment="1">
      <alignment horizontal="center" vertical="center"/>
    </xf>
    <xf numFmtId="0" fontId="20" fillId="5" borderId="55" xfId="0" applyFont="1" applyFill="1" applyBorder="1" applyAlignment="1">
      <alignment horizontal="center" vertical="center"/>
    </xf>
    <xf numFmtId="0" fontId="20" fillId="5" borderId="12" xfId="0" applyFont="1" applyFill="1" applyBorder="1" applyAlignment="1">
      <alignment horizontal="center" vertical="center" shrinkToFit="1"/>
    </xf>
    <xf numFmtId="0" fontId="20" fillId="5" borderId="54" xfId="0" applyFont="1" applyFill="1" applyBorder="1" applyAlignment="1">
      <alignment horizontal="center" vertical="center" shrinkToFit="1"/>
    </xf>
    <xf numFmtId="0" fontId="20" fillId="5" borderId="55" xfId="0" applyFont="1" applyFill="1" applyBorder="1" applyAlignment="1">
      <alignment horizontal="center" vertical="center" shrinkToFit="1"/>
    </xf>
    <xf numFmtId="0" fontId="20" fillId="0" borderId="13" xfId="0" applyFont="1" applyBorder="1" applyAlignment="1">
      <alignment vertical="center"/>
    </xf>
    <xf numFmtId="0" fontId="20" fillId="0" borderId="2" xfId="0" applyFont="1" applyBorder="1" applyAlignment="1">
      <alignment vertical="center" shrinkToFit="1"/>
    </xf>
    <xf numFmtId="0" fontId="20" fillId="0" borderId="4" xfId="0" applyFont="1" applyBorder="1" applyAlignment="1">
      <alignment vertical="center" shrinkToFit="1"/>
    </xf>
    <xf numFmtId="0" fontId="20" fillId="0" borderId="55" xfId="0" applyFont="1" applyBorder="1" applyAlignment="1">
      <alignment vertical="center" shrinkToFit="1"/>
    </xf>
    <xf numFmtId="0" fontId="20" fillId="0" borderId="10" xfId="0" applyFont="1" applyBorder="1" applyAlignment="1">
      <alignment vertical="center" shrinkToFit="1"/>
    </xf>
    <xf numFmtId="0" fontId="20" fillId="0" borderId="11" xfId="0" applyFont="1" applyBorder="1" applyAlignment="1">
      <alignment vertical="center" shrinkToFit="1"/>
    </xf>
    <xf numFmtId="186" fontId="20" fillId="5" borderId="61" xfId="0" applyNumberFormat="1" applyFont="1" applyFill="1" applyBorder="1" applyAlignment="1">
      <alignment vertical="center"/>
    </xf>
    <xf numFmtId="186" fontId="20" fillId="5" borderId="57" xfId="0" applyNumberFormat="1" applyFont="1" applyFill="1" applyBorder="1" applyAlignment="1">
      <alignment vertical="center"/>
    </xf>
    <xf numFmtId="186" fontId="20" fillId="5" borderId="4" xfId="0" applyNumberFormat="1" applyFont="1" applyFill="1" applyBorder="1" applyAlignment="1">
      <alignment vertical="center"/>
    </xf>
    <xf numFmtId="186" fontId="20" fillId="5" borderId="10" xfId="0" applyNumberFormat="1" applyFont="1" applyFill="1" applyBorder="1" applyAlignment="1">
      <alignment vertical="center"/>
    </xf>
    <xf numFmtId="186" fontId="20" fillId="5" borderId="11" xfId="0" applyNumberFormat="1" applyFont="1" applyFill="1" applyBorder="1" applyAlignment="1">
      <alignment vertical="center"/>
    </xf>
    <xf numFmtId="187" fontId="20" fillId="5" borderId="13" xfId="0" applyNumberFormat="1" applyFont="1" applyFill="1" applyBorder="1" applyAlignment="1">
      <alignment vertical="center"/>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5" borderId="54" xfId="0" applyFont="1" applyFill="1" applyBorder="1" applyAlignment="1">
      <alignment horizontal="center" vertical="center"/>
    </xf>
    <xf numFmtId="0" fontId="20" fillId="5" borderId="12" xfId="0" applyFont="1" applyFill="1" applyBorder="1" applyAlignment="1">
      <alignment vertical="center"/>
    </xf>
    <xf numFmtId="0" fontId="20" fillId="5" borderId="54" xfId="0" applyFont="1" applyFill="1" applyBorder="1" applyAlignment="1">
      <alignment vertical="center"/>
    </xf>
    <xf numFmtId="0" fontId="20" fillId="0" borderId="9" xfId="0" applyFont="1" applyBorder="1" applyAlignment="1">
      <alignment horizontal="center" vertical="center"/>
    </xf>
    <xf numFmtId="0" fontId="20" fillId="0" borderId="11" xfId="0" applyFont="1" applyBorder="1" applyAlignment="1">
      <alignment horizontal="center" vertical="center"/>
    </xf>
    <xf numFmtId="0" fontId="19" fillId="0" borderId="5" xfId="0" applyFont="1" applyBorder="1" applyAlignment="1">
      <alignment vertical="center" wrapText="1"/>
    </xf>
    <xf numFmtId="0" fontId="19" fillId="0" borderId="0" xfId="0" applyFont="1" applyAlignment="1">
      <alignment vertical="center" wrapText="1"/>
    </xf>
    <xf numFmtId="0" fontId="20" fillId="5" borderId="10" xfId="0" applyFont="1" applyFill="1" applyBorder="1" applyAlignment="1">
      <alignment vertical="center"/>
    </xf>
    <xf numFmtId="0" fontId="20" fillId="5" borderId="11" xfId="0" applyFont="1" applyFill="1" applyBorder="1" applyAlignment="1">
      <alignment vertical="center"/>
    </xf>
    <xf numFmtId="188" fontId="20" fillId="5" borderId="12" xfId="0" applyNumberFormat="1" applyFont="1" applyFill="1" applyBorder="1" applyAlignment="1">
      <alignment vertical="center"/>
    </xf>
    <xf numFmtId="188" fontId="20" fillId="5" borderId="55" xfId="0" applyNumberFormat="1" applyFont="1" applyFill="1" applyBorder="1" applyAlignment="1">
      <alignment vertical="center"/>
    </xf>
    <xf numFmtId="0" fontId="20" fillId="0" borderId="1" xfId="0" applyFont="1" applyBorder="1" applyAlignment="1">
      <alignment vertical="center"/>
    </xf>
    <xf numFmtId="0" fontId="20" fillId="5" borderId="5" xfId="0" applyFont="1" applyFill="1" applyBorder="1" applyAlignment="1">
      <alignment horizontal="center" vertical="center"/>
    </xf>
    <xf numFmtId="0" fontId="20" fillId="5" borderId="0" xfId="0" applyFont="1" applyFill="1" applyAlignment="1">
      <alignment horizontal="center" vertical="center"/>
    </xf>
    <xf numFmtId="0" fontId="20" fillId="5" borderId="7" xfId="0" applyFont="1" applyFill="1" applyBorder="1" applyAlignment="1">
      <alignment horizontal="center" vertical="center"/>
    </xf>
    <xf numFmtId="0" fontId="20" fillId="0" borderId="2"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11" xfId="0" applyFont="1" applyBorder="1" applyAlignment="1">
      <alignment horizontal="center" vertical="center" shrinkToFit="1"/>
    </xf>
    <xf numFmtId="181" fontId="20" fillId="0" borderId="12" xfId="0" applyNumberFormat="1" applyFont="1" applyBorder="1" applyAlignment="1">
      <alignment vertical="center"/>
    </xf>
    <xf numFmtId="181" fontId="20" fillId="0" borderId="55" xfId="0" applyNumberFormat="1" applyFont="1" applyBorder="1" applyAlignment="1">
      <alignment vertical="center"/>
    </xf>
    <xf numFmtId="0" fontId="20" fillId="0" borderId="12" xfId="0" applyFont="1" applyBorder="1" applyAlignment="1">
      <alignment vertical="center" shrinkToFit="1"/>
    </xf>
    <xf numFmtId="0" fontId="20" fillId="0" borderId="54" xfId="0" applyFont="1" applyBorder="1" applyAlignment="1">
      <alignment vertical="center" shrinkToFit="1"/>
    </xf>
    <xf numFmtId="0" fontId="20" fillId="0" borderId="12" xfId="0" applyFont="1" applyBorder="1" applyAlignment="1">
      <alignment vertical="center"/>
    </xf>
    <xf numFmtId="0" fontId="20" fillId="0" borderId="54" xfId="0" applyFont="1" applyBorder="1" applyAlignment="1">
      <alignment vertical="center"/>
    </xf>
    <xf numFmtId="182" fontId="20" fillId="0" borderId="2" xfId="0" applyNumberFormat="1" applyFont="1" applyBorder="1" applyAlignment="1">
      <alignment vertical="center"/>
    </xf>
    <xf numFmtId="182" fontId="20" fillId="0" borderId="4" xfId="0" applyNumberFormat="1" applyFont="1" applyBorder="1" applyAlignment="1">
      <alignment vertical="center"/>
    </xf>
    <xf numFmtId="181" fontId="20" fillId="0" borderId="9" xfId="0" applyNumberFormat="1" applyFont="1" applyBorder="1" applyAlignment="1">
      <alignment vertical="center"/>
    </xf>
    <xf numFmtId="181" fontId="20" fillId="0" borderId="11" xfId="0" applyNumberFormat="1" applyFont="1" applyBorder="1" applyAlignment="1">
      <alignment vertical="center"/>
    </xf>
    <xf numFmtId="189" fontId="20" fillId="5" borderId="13" xfId="0" applyNumberFormat="1" applyFont="1" applyFill="1" applyBorder="1" applyAlignment="1">
      <alignment horizontal="center" vertical="center"/>
    </xf>
    <xf numFmtId="181" fontId="20" fillId="0" borderId="3" xfId="0" applyNumberFormat="1" applyFont="1" applyBorder="1" applyAlignment="1">
      <alignment horizontal="right" vertical="center"/>
    </xf>
    <xf numFmtId="181" fontId="20" fillId="0" borderId="12" xfId="0" applyNumberFormat="1" applyFont="1" applyBorder="1" applyAlignment="1">
      <alignment horizontal="center" vertical="center"/>
    </xf>
    <xf numFmtId="181" fontId="20" fillId="0" borderId="54" xfId="0" applyNumberFormat="1" applyFont="1" applyBorder="1" applyAlignment="1">
      <alignment horizontal="center" vertical="center"/>
    </xf>
    <xf numFmtId="181" fontId="20" fillId="0" borderId="55" xfId="0" applyNumberFormat="1" applyFont="1" applyBorder="1" applyAlignment="1">
      <alignment horizontal="center" vertical="center"/>
    </xf>
    <xf numFmtId="0" fontId="20" fillId="5" borderId="13" xfId="0" applyFont="1" applyFill="1" applyBorder="1" applyAlignment="1">
      <alignment horizontal="left" vertical="center"/>
    </xf>
    <xf numFmtId="0" fontId="20" fillId="5" borderId="56" xfId="0" applyFont="1" applyFill="1" applyBorder="1" applyAlignment="1">
      <alignment horizontal="left" vertical="center"/>
    </xf>
    <xf numFmtId="0" fontId="20" fillId="0" borderId="58" xfId="0" applyFont="1" applyBorder="1" applyAlignment="1">
      <alignment horizontal="right" vertical="center"/>
    </xf>
    <xf numFmtId="0" fontId="20" fillId="0" borderId="59" xfId="0" applyFont="1" applyBorder="1" applyAlignment="1">
      <alignment horizontal="right" vertical="center"/>
    </xf>
    <xf numFmtId="0" fontId="20" fillId="0" borderId="60" xfId="0" applyFont="1" applyBorder="1" applyAlignment="1">
      <alignment horizontal="righ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0" xfId="0" applyFont="1" applyAlignment="1">
      <alignment horizontal="center" vertical="center"/>
    </xf>
    <xf numFmtId="0" fontId="20" fillId="0" borderId="7" xfId="0" applyFont="1" applyBorder="1" applyAlignment="1">
      <alignment horizontal="center" vertical="center"/>
    </xf>
    <xf numFmtId="0" fontId="20" fillId="0" borderId="10" xfId="0" applyFont="1" applyBorder="1" applyAlignment="1">
      <alignment horizontal="center" vertical="center"/>
    </xf>
    <xf numFmtId="181" fontId="20" fillId="0" borderId="1" xfId="0" applyNumberFormat="1" applyFont="1" applyBorder="1" applyAlignment="1">
      <alignment horizontal="center" vertical="center" wrapText="1"/>
    </xf>
    <xf numFmtId="181" fontId="20" fillId="0" borderId="6" xfId="0" applyNumberFormat="1" applyFont="1" applyBorder="1" applyAlignment="1">
      <alignment horizontal="center" vertical="center" wrapText="1"/>
    </xf>
    <xf numFmtId="181" fontId="20" fillId="0" borderId="8" xfId="0" applyNumberFormat="1" applyFont="1" applyBorder="1" applyAlignment="1">
      <alignment horizontal="center" vertical="center" wrapText="1"/>
    </xf>
    <xf numFmtId="181" fontId="20" fillId="0" borderId="2" xfId="0" applyNumberFormat="1" applyFont="1" applyBorder="1" applyAlignment="1">
      <alignment horizontal="center" vertical="center"/>
    </xf>
    <xf numFmtId="181" fontId="20" fillId="0" borderId="9" xfId="0" applyNumberFormat="1" applyFont="1" applyBorder="1" applyAlignment="1">
      <alignment horizontal="center" vertical="center"/>
    </xf>
    <xf numFmtId="0" fontId="20" fillId="0" borderId="13" xfId="0" applyFont="1" applyBorder="1" applyAlignment="1">
      <alignment horizontal="center" vertical="center" shrinkToFit="1"/>
    </xf>
    <xf numFmtId="0" fontId="32" fillId="5" borderId="13" xfId="0" applyFont="1" applyFill="1" applyBorder="1" applyAlignment="1">
      <alignment vertical="center" wrapText="1"/>
    </xf>
    <xf numFmtId="181" fontId="20" fillId="5" borderId="13" xfId="0" applyNumberFormat="1" applyFont="1" applyFill="1" applyBorder="1" applyAlignment="1">
      <alignment vertical="center" wrapText="1"/>
    </xf>
    <xf numFmtId="0" fontId="20" fillId="0" borderId="54" xfId="0" applyFont="1" applyBorder="1" applyAlignment="1">
      <alignment horizontal="center" vertical="center" shrinkToFit="1"/>
    </xf>
    <xf numFmtId="181" fontId="20" fillId="5" borderId="2" xfId="0" applyNumberFormat="1" applyFont="1" applyFill="1" applyBorder="1" applyAlignment="1">
      <alignment vertical="center"/>
    </xf>
    <xf numFmtId="181" fontId="20" fillId="5" borderId="3" xfId="0" applyNumberFormat="1" applyFont="1" applyFill="1" applyBorder="1" applyAlignment="1">
      <alignment vertical="center"/>
    </xf>
    <xf numFmtId="181" fontId="20" fillId="5" borderId="4" xfId="0" applyNumberFormat="1" applyFont="1" applyFill="1" applyBorder="1" applyAlignment="1">
      <alignment vertical="center"/>
    </xf>
    <xf numFmtId="181" fontId="20" fillId="5" borderId="5" xfId="0" applyNumberFormat="1" applyFont="1" applyFill="1" applyBorder="1" applyAlignment="1">
      <alignment vertical="center"/>
    </xf>
    <xf numFmtId="181" fontId="20" fillId="5" borderId="0" xfId="0" applyNumberFormat="1" applyFont="1" applyFill="1" applyAlignment="1">
      <alignment vertical="center"/>
    </xf>
    <xf numFmtId="181" fontId="20" fillId="5" borderId="7" xfId="0" applyNumberFormat="1" applyFont="1" applyFill="1" applyBorder="1" applyAlignment="1">
      <alignment vertical="center"/>
    </xf>
    <xf numFmtId="181" fontId="20" fillId="5" borderId="9" xfId="0" applyNumberFormat="1" applyFont="1" applyFill="1" applyBorder="1" applyAlignment="1">
      <alignment vertical="center"/>
    </xf>
    <xf numFmtId="181" fontId="20" fillId="5" borderId="10" xfId="0" applyNumberFormat="1" applyFont="1" applyFill="1" applyBorder="1" applyAlignment="1">
      <alignment vertical="center"/>
    </xf>
    <xf numFmtId="181" fontId="20" fillId="5" borderId="11" xfId="0" applyNumberFormat="1" applyFont="1" applyFill="1" applyBorder="1" applyAlignment="1">
      <alignment vertical="center"/>
    </xf>
    <xf numFmtId="0" fontId="20" fillId="0" borderId="3" xfId="0" applyFont="1" applyBorder="1" applyAlignment="1">
      <alignment horizontal="center" vertical="center" shrinkToFit="1"/>
    </xf>
    <xf numFmtId="0" fontId="20" fillId="0" borderId="10" xfId="0" applyFont="1" applyBorder="1" applyAlignment="1">
      <alignment horizontal="center" vertical="center" shrinkToFit="1"/>
    </xf>
    <xf numFmtId="0" fontId="20" fillId="0" borderId="55" xfId="0" applyFont="1" applyBorder="1" applyAlignment="1">
      <alignment horizontal="right" vertical="center"/>
    </xf>
    <xf numFmtId="0" fontId="20" fillId="0" borderId="12" xfId="0" applyFont="1" applyBorder="1" applyAlignment="1">
      <alignment horizontal="left" vertical="center"/>
    </xf>
    <xf numFmtId="0" fontId="20" fillId="0" borderId="54" xfId="0" applyFont="1" applyBorder="1" applyAlignment="1">
      <alignment horizontal="left" vertical="center"/>
    </xf>
    <xf numFmtId="0" fontId="20" fillId="0" borderId="55" xfId="0" applyFont="1" applyBorder="1" applyAlignment="1">
      <alignment horizontal="left" vertical="center"/>
    </xf>
    <xf numFmtId="0" fontId="20" fillId="0" borderId="13" xfId="0" applyFont="1" applyBorder="1" applyAlignment="1">
      <alignment horizontal="right" vertical="center"/>
    </xf>
    <xf numFmtId="0" fontId="20" fillId="0" borderId="55" xfId="0" applyFont="1" applyBorder="1" applyAlignment="1">
      <alignment vertical="center"/>
    </xf>
    <xf numFmtId="0" fontId="20" fillId="0" borderId="10" xfId="0" applyFont="1" applyBorder="1" applyAlignment="1">
      <alignment horizontal="righ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5" borderId="1" xfId="0" applyFont="1" applyFill="1" applyBorder="1" applyAlignment="1">
      <alignment horizontal="center" vertical="center" wrapText="1" shrinkToFit="1"/>
    </xf>
    <xf numFmtId="0" fontId="20" fillId="5" borderId="8" xfId="0" applyFont="1" applyFill="1" applyBorder="1" applyAlignment="1">
      <alignment horizontal="center" vertical="center" wrapText="1" shrinkToFit="1"/>
    </xf>
    <xf numFmtId="0" fontId="20" fillId="0" borderId="54" xfId="0" applyFont="1" applyBorder="1" applyAlignment="1">
      <alignment horizontal="center" vertical="center"/>
    </xf>
    <xf numFmtId="181" fontId="20" fillId="0" borderId="1" xfId="0" applyNumberFormat="1" applyFont="1" applyBorder="1" applyAlignment="1">
      <alignment horizontal="center" vertical="center"/>
    </xf>
    <xf numFmtId="181" fontId="20" fillId="0" borderId="6" xfId="0" applyNumberFormat="1" applyFont="1" applyBorder="1" applyAlignment="1">
      <alignment horizontal="center" vertical="center"/>
    </xf>
    <xf numFmtId="181" fontId="20" fillId="0" borderId="8" xfId="0" applyNumberFormat="1" applyFont="1" applyBorder="1" applyAlignment="1">
      <alignment horizontal="center" vertical="center"/>
    </xf>
    <xf numFmtId="181" fontId="20" fillId="0" borderId="5" xfId="0" applyNumberFormat="1" applyFont="1" applyBorder="1" applyAlignment="1">
      <alignment horizontal="center" vertical="center"/>
    </xf>
    <xf numFmtId="0" fontId="20" fillId="5" borderId="2" xfId="0" applyFont="1" applyFill="1" applyBorder="1" applyAlignment="1">
      <alignment horizontal="center" vertical="center" wrapText="1" shrinkToFit="1"/>
    </xf>
    <xf numFmtId="0" fontId="20" fillId="5" borderId="9" xfId="0" applyFont="1" applyFill="1" applyBorder="1" applyAlignment="1">
      <alignment horizontal="center" vertical="center" shrinkToFit="1"/>
    </xf>
    <xf numFmtId="0" fontId="20" fillId="0" borderId="8" xfId="0" applyFont="1" applyBorder="1" applyAlignment="1">
      <alignment horizontal="center" vertical="center" wrapText="1" shrinkToFit="1"/>
    </xf>
    <xf numFmtId="0" fontId="20" fillId="5" borderId="13" xfId="0" applyFont="1" applyFill="1" applyBorder="1" applyAlignment="1">
      <alignment horizontal="center" vertical="center" wrapText="1"/>
    </xf>
    <xf numFmtId="0" fontId="20" fillId="0" borderId="6" xfId="0" applyFont="1" applyBorder="1" applyAlignment="1">
      <alignment horizontal="center" vertical="center" shrinkToFit="1"/>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 xfId="0" applyFont="1" applyFill="1" applyBorder="1" applyAlignment="1">
      <alignment horizontal="center" vertical="center"/>
    </xf>
    <xf numFmtId="0" fontId="20" fillId="5" borderId="9" xfId="0" applyFont="1" applyFill="1" applyBorder="1" applyAlignment="1">
      <alignment horizontal="center" vertical="center"/>
    </xf>
    <xf numFmtId="0" fontId="20" fillId="5" borderId="10" xfId="0" applyFont="1" applyFill="1" applyBorder="1" applyAlignment="1">
      <alignment horizontal="center" vertical="center"/>
    </xf>
    <xf numFmtId="0" fontId="20" fillId="5" borderId="11" xfId="0" applyFont="1" applyFill="1" applyBorder="1" applyAlignment="1">
      <alignment horizontal="center" vertical="center"/>
    </xf>
    <xf numFmtId="196" fontId="20" fillId="5" borderId="12" xfId="0" applyNumberFormat="1" applyFont="1" applyFill="1" applyBorder="1" applyAlignment="1">
      <alignment horizontal="center" vertical="center"/>
    </xf>
    <xf numFmtId="196" fontId="20" fillId="5" borderId="54" xfId="0" applyNumberFormat="1" applyFont="1" applyFill="1" applyBorder="1" applyAlignment="1">
      <alignment horizontal="center" vertical="center"/>
    </xf>
    <xf numFmtId="196" fontId="20" fillId="5" borderId="55" xfId="0" applyNumberFormat="1" applyFont="1" applyFill="1" applyBorder="1" applyAlignment="1">
      <alignment horizontal="center" vertical="center"/>
    </xf>
    <xf numFmtId="191" fontId="20" fillId="5" borderId="12" xfId="0" applyNumberFormat="1" applyFont="1" applyFill="1" applyBorder="1" applyAlignment="1">
      <alignment horizontal="center" vertical="center"/>
    </xf>
    <xf numFmtId="191" fontId="20" fillId="5" borderId="54" xfId="0" applyNumberFormat="1" applyFont="1" applyFill="1" applyBorder="1" applyAlignment="1">
      <alignment horizontal="center" vertical="center"/>
    </xf>
    <xf numFmtId="191" fontId="20" fillId="5" borderId="55" xfId="0" applyNumberFormat="1" applyFont="1" applyFill="1" applyBorder="1" applyAlignment="1">
      <alignment horizontal="center" vertical="center"/>
    </xf>
    <xf numFmtId="0" fontId="20" fillId="5" borderId="54" xfId="0" applyFont="1" applyFill="1" applyBorder="1" applyAlignment="1">
      <alignment vertical="center" wrapText="1"/>
    </xf>
    <xf numFmtId="0" fontId="20" fillId="5" borderId="55" xfId="0" applyFont="1" applyFill="1" applyBorder="1" applyAlignment="1">
      <alignment vertical="center" wrapText="1"/>
    </xf>
    <xf numFmtId="192" fontId="20" fillId="5" borderId="2" xfId="0" applyNumberFormat="1" applyFont="1" applyFill="1" applyBorder="1" applyAlignment="1">
      <alignment vertical="center"/>
    </xf>
    <xf numFmtId="192" fontId="20" fillId="5" borderId="3" xfId="0" applyNumberFormat="1" applyFont="1" applyFill="1" applyBorder="1" applyAlignment="1">
      <alignment vertical="center"/>
    </xf>
    <xf numFmtId="192" fontId="20" fillId="5" borderId="4" xfId="0" applyNumberFormat="1" applyFont="1" applyFill="1" applyBorder="1" applyAlignment="1">
      <alignment vertical="center"/>
    </xf>
    <xf numFmtId="0" fontId="20" fillId="0" borderId="5" xfId="0" applyFont="1" applyBorder="1" applyAlignment="1">
      <alignment vertical="center" wrapText="1"/>
    </xf>
    <xf numFmtId="0" fontId="20" fillId="0" borderId="0" xfId="0" applyFont="1" applyAlignment="1">
      <alignment vertical="center" wrapText="1"/>
    </xf>
    <xf numFmtId="0" fontId="20" fillId="0" borderId="7" xfId="0" applyFont="1" applyBorder="1" applyAlignment="1">
      <alignment vertical="center" wrapText="1"/>
    </xf>
    <xf numFmtId="0" fontId="20" fillId="0" borderId="5" xfId="0" applyFont="1" applyBorder="1" applyAlignment="1">
      <alignment vertical="center"/>
    </xf>
    <xf numFmtId="0" fontId="20" fillId="0" borderId="0" xfId="0" applyFont="1" applyAlignment="1">
      <alignment vertical="center"/>
    </xf>
    <xf numFmtId="0" fontId="20" fillId="0" borderId="7" xfId="0" applyFont="1" applyBorder="1" applyAlignment="1">
      <alignment vertical="center"/>
    </xf>
    <xf numFmtId="0" fontId="20" fillId="0" borderId="13" xfId="0" applyFont="1" applyBorder="1" applyAlignment="1">
      <alignment horizontal="center" vertical="center" wrapText="1" shrinkToFit="1"/>
    </xf>
    <xf numFmtId="0" fontId="20" fillId="0" borderId="4" xfId="0" applyFont="1" applyBorder="1" applyAlignment="1">
      <alignment horizontal="center" vertical="center" wrapText="1" shrinkToFit="1"/>
    </xf>
    <xf numFmtId="0" fontId="20" fillId="0" borderId="11" xfId="0" applyFont="1" applyBorder="1" applyAlignment="1">
      <alignment horizontal="center" vertical="center" wrapText="1" shrinkToFit="1"/>
    </xf>
    <xf numFmtId="0" fontId="20" fillId="0" borderId="2" xfId="0" applyFont="1" applyBorder="1" applyAlignment="1">
      <alignment horizontal="center" vertical="center" wrapText="1" shrinkToFit="1"/>
    </xf>
    <xf numFmtId="0" fontId="20" fillId="0" borderId="9" xfId="0" applyFont="1" applyBorder="1" applyAlignment="1">
      <alignment horizontal="center" vertical="center" wrapText="1" shrinkToFit="1"/>
    </xf>
    <xf numFmtId="0" fontId="20" fillId="0" borderId="9" xfId="0" applyFont="1" applyBorder="1" applyAlignment="1">
      <alignment vertical="center" shrinkToFit="1"/>
    </xf>
    <xf numFmtId="0" fontId="20" fillId="0" borderId="5" xfId="0" applyFont="1" applyBorder="1" applyAlignment="1">
      <alignment vertical="center" shrinkToFit="1"/>
    </xf>
    <xf numFmtId="0" fontId="20" fillId="0" borderId="0" xfId="0" applyFont="1" applyAlignment="1">
      <alignment vertical="center" shrinkToFit="1"/>
    </xf>
    <xf numFmtId="0" fontId="20" fillId="5" borderId="55" xfId="0" applyFont="1" applyFill="1" applyBorder="1" applyAlignment="1">
      <alignment vertical="center"/>
    </xf>
    <xf numFmtId="194" fontId="20" fillId="5" borderId="13" xfId="0" applyNumberFormat="1" applyFont="1" applyFill="1" applyBorder="1" applyAlignment="1">
      <alignment vertical="center" shrinkToFit="1"/>
    </xf>
    <xf numFmtId="192" fontId="20" fillId="5" borderId="13" xfId="0" applyNumberFormat="1" applyFont="1" applyFill="1" applyBorder="1" applyAlignment="1">
      <alignment vertical="center" shrinkToFit="1"/>
    </xf>
    <xf numFmtId="186" fontId="20" fillId="5" borderId="12" xfId="0" applyNumberFormat="1" applyFont="1" applyFill="1" applyBorder="1" applyAlignment="1">
      <alignment vertical="center"/>
    </xf>
    <xf numFmtId="186" fontId="20" fillId="5" borderId="54" xfId="0" applyNumberFormat="1" applyFont="1" applyFill="1" applyBorder="1" applyAlignment="1">
      <alignment vertical="center"/>
    </xf>
    <xf numFmtId="186" fontId="20" fillId="5" borderId="55" xfId="0" applyNumberFormat="1" applyFont="1" applyFill="1" applyBorder="1" applyAlignment="1">
      <alignment vertical="center"/>
    </xf>
    <xf numFmtId="0" fontId="20" fillId="5" borderId="12" xfId="0" applyFont="1" applyFill="1" applyBorder="1" applyAlignment="1">
      <alignment vertical="center" shrinkToFit="1"/>
    </xf>
    <xf numFmtId="0" fontId="20" fillId="5" borderId="54" xfId="0" applyFont="1" applyFill="1" applyBorder="1" applyAlignment="1">
      <alignment vertical="center" shrinkToFit="1"/>
    </xf>
    <xf numFmtId="0" fontId="20" fillId="5" borderId="55" xfId="0" applyFont="1" applyFill="1" applyBorder="1" applyAlignment="1">
      <alignment vertical="center" shrinkToFit="1"/>
    </xf>
    <xf numFmtId="0" fontId="20" fillId="0" borderId="3" xfId="0" applyFont="1" applyBorder="1" applyAlignment="1">
      <alignment vertical="center"/>
    </xf>
    <xf numFmtId="0" fontId="20" fillId="0" borderId="3" xfId="0" applyFont="1" applyBorder="1" applyAlignment="1">
      <alignment vertical="center" shrinkToFit="1"/>
    </xf>
    <xf numFmtId="0" fontId="20" fillId="0" borderId="0" xfId="0" applyFont="1" applyAlignment="1">
      <alignment horizontal="center" vertical="center" shrinkToFit="1"/>
    </xf>
    <xf numFmtId="181" fontId="20" fillId="0" borderId="0" xfId="0" applyNumberFormat="1" applyFont="1" applyAlignment="1">
      <alignment vertical="center"/>
    </xf>
    <xf numFmtId="0" fontId="20" fillId="0" borderId="9" xfId="0" applyFont="1" applyBorder="1" applyAlignment="1">
      <alignment vertical="center"/>
    </xf>
    <xf numFmtId="0" fontId="20" fillId="0" borderId="10" xfId="0" applyFont="1" applyBorder="1" applyAlignment="1">
      <alignment vertical="center"/>
    </xf>
    <xf numFmtId="0" fontId="20" fillId="0" borderId="11" xfId="0" applyFont="1" applyBorder="1" applyAlignment="1">
      <alignment vertical="center"/>
    </xf>
    <xf numFmtId="181" fontId="20" fillId="5" borderId="12" xfId="0" applyNumberFormat="1" applyFont="1" applyFill="1" applyBorder="1" applyAlignment="1">
      <alignment horizontal="center" vertical="center"/>
    </xf>
    <xf numFmtId="181" fontId="20" fillId="5" borderId="55" xfId="0" applyNumberFormat="1" applyFont="1" applyFill="1" applyBorder="1" applyAlignment="1">
      <alignment horizontal="center" vertical="center"/>
    </xf>
    <xf numFmtId="0" fontId="20" fillId="0" borderId="12" xfId="0" applyFont="1" applyBorder="1" applyAlignment="1">
      <alignment horizontal="center" vertical="center" wrapText="1"/>
    </xf>
    <xf numFmtId="0" fontId="20" fillId="0" borderId="55"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57" fontId="34" fillId="0" borderId="10" xfId="1" applyNumberFormat="1" applyFont="1" applyFill="1" applyBorder="1" applyAlignment="1"/>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3 2" xfId="7" xr:uid="{FC078FD8-CB60-4CC3-B2C3-CD58E677F166}"/>
    <cellStyle name="標準 4" xfId="4"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D43"/>
  <sheetViews>
    <sheetView showGridLines="0" tabSelected="1" view="pageBreakPreview" zoomScale="75" zoomScaleNormal="75" zoomScaleSheetLayoutView="75" workbookViewId="0">
      <pane ySplit="6" topLeftCell="A7" activePane="bottomLeft" state="frozen"/>
      <selection pane="bottomLeft" activeCell="G9" sqref="G9"/>
    </sheetView>
  </sheetViews>
  <sheetFormatPr defaultColWidth="9" defaultRowHeight="13.5"/>
  <cols>
    <col min="1" max="2" width="3.25" style="199" customWidth="1"/>
    <col min="4" max="4" width="13.625" customWidth="1"/>
    <col min="5" max="5" width="11.875" customWidth="1"/>
    <col min="6" max="6" width="9.5" customWidth="1"/>
    <col min="7" max="7" width="16.625" customWidth="1"/>
    <col min="8" max="8" width="12.125" customWidth="1"/>
    <col min="9" max="9" width="12.625" customWidth="1"/>
    <col min="10" max="10" width="8.625" customWidth="1"/>
    <col min="11" max="11" width="12.625" customWidth="1"/>
    <col min="12" max="12" width="9.625" customWidth="1"/>
    <col min="13" max="13" width="8.625" customWidth="1"/>
    <col min="14" max="14" width="12.625" customWidth="1"/>
    <col min="15" max="15" width="9.625" customWidth="1"/>
    <col min="16" max="16" width="8.625" customWidth="1"/>
    <col min="17" max="18" width="12.625" customWidth="1"/>
    <col min="19" max="19" width="13.25" customWidth="1"/>
    <col min="20" max="24" width="12.625" customWidth="1"/>
  </cols>
  <sheetData>
    <row r="1" spans="1:30" ht="28.5">
      <c r="C1" s="319"/>
    </row>
    <row r="2" spans="1:30" s="1" customFormat="1" ht="30" customHeight="1" thickBot="1">
      <c r="A2" s="282"/>
      <c r="B2" s="282"/>
      <c r="C2" s="605" t="s">
        <v>585</v>
      </c>
      <c r="D2" s="291"/>
      <c r="E2" s="292"/>
      <c r="F2" s="292"/>
      <c r="G2" s="17"/>
      <c r="H2" s="17"/>
      <c r="I2" s="17"/>
      <c r="J2" s="17"/>
      <c r="K2" s="17"/>
      <c r="L2" s="17"/>
      <c r="M2" s="17"/>
      <c r="N2" s="17"/>
      <c r="O2" s="17"/>
      <c r="P2" s="17"/>
      <c r="Q2" s="17"/>
      <c r="R2" s="17"/>
      <c r="S2" s="17"/>
      <c r="T2" s="17"/>
      <c r="U2" s="17"/>
      <c r="V2" s="18"/>
      <c r="W2" s="18"/>
      <c r="X2" s="18"/>
    </row>
    <row r="3" spans="1:30" s="2" customFormat="1" ht="14.1" customHeight="1">
      <c r="A3" s="282"/>
      <c r="B3" s="282"/>
      <c r="C3" s="293"/>
      <c r="D3" s="294"/>
      <c r="E3" s="295"/>
      <c r="F3" s="295"/>
      <c r="G3" s="296"/>
      <c r="H3" s="297"/>
      <c r="I3" s="298" t="s">
        <v>0</v>
      </c>
      <c r="J3" s="298" t="s">
        <v>1</v>
      </c>
      <c r="K3" s="298" t="s">
        <v>2</v>
      </c>
      <c r="L3" s="299"/>
      <c r="M3" s="300"/>
      <c r="N3" s="300" t="s">
        <v>3</v>
      </c>
      <c r="O3" s="299"/>
      <c r="P3" s="300"/>
      <c r="Q3" s="300" t="s">
        <v>4</v>
      </c>
      <c r="R3" s="298" t="s">
        <v>5</v>
      </c>
      <c r="S3" s="298" t="s">
        <v>6</v>
      </c>
      <c r="T3" s="298" t="s">
        <v>7</v>
      </c>
      <c r="U3" s="298" t="s">
        <v>8</v>
      </c>
      <c r="V3" s="296"/>
      <c r="W3" s="295"/>
      <c r="X3" s="355"/>
    </row>
    <row r="4" spans="1:30" s="2" customFormat="1" ht="50.1" customHeight="1">
      <c r="A4" s="286" t="s">
        <v>550</v>
      </c>
      <c r="B4" s="286" t="s">
        <v>551</v>
      </c>
      <c r="C4" s="301" t="s">
        <v>9</v>
      </c>
      <c r="D4" s="3" t="s">
        <v>10</v>
      </c>
      <c r="E4" s="4" t="s">
        <v>453</v>
      </c>
      <c r="F4" s="16" t="s">
        <v>560</v>
      </c>
      <c r="G4" s="4" t="s">
        <v>11</v>
      </c>
      <c r="H4" s="5" t="s">
        <v>22</v>
      </c>
      <c r="I4" s="6" t="s">
        <v>12</v>
      </c>
      <c r="J4" s="7" t="s">
        <v>561</v>
      </c>
      <c r="K4" s="6" t="s">
        <v>13</v>
      </c>
      <c r="L4" s="367" t="s">
        <v>14</v>
      </c>
      <c r="M4" s="368"/>
      <c r="N4" s="369"/>
      <c r="O4" s="367" t="s">
        <v>15</v>
      </c>
      <c r="P4" s="368"/>
      <c r="Q4" s="369"/>
      <c r="R4" s="6" t="s">
        <v>23</v>
      </c>
      <c r="S4" s="7" t="s">
        <v>557</v>
      </c>
      <c r="T4" s="7" t="s">
        <v>558</v>
      </c>
      <c r="U4" s="7" t="s">
        <v>559</v>
      </c>
      <c r="V4" s="4" t="s">
        <v>16</v>
      </c>
      <c r="W4" s="4" t="s">
        <v>553</v>
      </c>
      <c r="X4" s="349" t="s">
        <v>552</v>
      </c>
    </row>
    <row r="5" spans="1:30" s="8" customFormat="1" ht="14.1" customHeight="1">
      <c r="A5" s="283"/>
      <c r="B5" s="283"/>
      <c r="C5" s="302"/>
      <c r="D5" s="9"/>
      <c r="E5" s="10"/>
      <c r="F5" s="12"/>
      <c r="G5" s="11"/>
      <c r="H5" s="12"/>
      <c r="I5" s="11"/>
      <c r="J5" s="11"/>
      <c r="K5" s="13"/>
      <c r="L5" s="19" t="s">
        <v>547</v>
      </c>
      <c r="M5" s="19" t="s">
        <v>17</v>
      </c>
      <c r="N5" s="19" t="s">
        <v>18</v>
      </c>
      <c r="O5" s="19" t="s">
        <v>547</v>
      </c>
      <c r="P5" s="19" t="s">
        <v>17</v>
      </c>
      <c r="Q5" s="19" t="s">
        <v>18</v>
      </c>
      <c r="R5" s="11"/>
      <c r="S5" s="11"/>
      <c r="T5" s="11"/>
      <c r="U5" s="11"/>
      <c r="V5" s="20" t="s">
        <v>19</v>
      </c>
      <c r="W5" s="20"/>
      <c r="X5" s="303"/>
    </row>
    <row r="6" spans="1:30" s="14" customFormat="1" ht="19.5" customHeight="1">
      <c r="A6" s="285"/>
      <c r="B6" s="285"/>
      <c r="C6" s="351"/>
      <c r="D6" s="329"/>
      <c r="E6" s="330"/>
      <c r="F6" s="330"/>
      <c r="G6" s="331"/>
      <c r="H6" s="332"/>
      <c r="I6" s="333" t="s">
        <v>20</v>
      </c>
      <c r="J6" s="333" t="s">
        <v>20</v>
      </c>
      <c r="K6" s="333" t="s">
        <v>20</v>
      </c>
      <c r="L6" s="333" t="s">
        <v>548</v>
      </c>
      <c r="M6" s="333" t="s">
        <v>20</v>
      </c>
      <c r="N6" s="333" t="s">
        <v>20</v>
      </c>
      <c r="O6" s="333" t="s">
        <v>548</v>
      </c>
      <c r="P6" s="333" t="s">
        <v>20</v>
      </c>
      <c r="Q6" s="333" t="s">
        <v>20</v>
      </c>
      <c r="R6" s="333" t="s">
        <v>20</v>
      </c>
      <c r="S6" s="333" t="s">
        <v>20</v>
      </c>
      <c r="T6" s="333" t="s">
        <v>20</v>
      </c>
      <c r="U6" s="333" t="s">
        <v>20</v>
      </c>
      <c r="V6" s="343"/>
      <c r="W6" s="356"/>
      <c r="X6" s="357"/>
    </row>
    <row r="7" spans="1:30" s="15" customFormat="1" ht="39.75" customHeight="1">
      <c r="A7" s="284"/>
      <c r="B7" s="284"/>
      <c r="C7" s="352"/>
      <c r="D7" s="334"/>
      <c r="E7" s="335"/>
      <c r="F7" s="364"/>
      <c r="G7" s="336"/>
      <c r="H7" s="337"/>
      <c r="I7" s="338"/>
      <c r="J7" s="338"/>
      <c r="K7" s="339" t="str">
        <f>IF(I7="","",I7-J7)</f>
        <v/>
      </c>
      <c r="L7" s="340"/>
      <c r="M7" s="339" t="str">
        <f>IF(N7="","",IF(L7="","",N7/L7))</f>
        <v/>
      </c>
      <c r="N7" s="338"/>
      <c r="O7" s="340"/>
      <c r="P7" s="338"/>
      <c r="Q7" s="339" t="str">
        <f>IF(P7="","",IF(O7="","",O7*P7))</f>
        <v/>
      </c>
      <c r="R7" s="341" t="str">
        <f>IF(Q7="","",IF(N7&gt;Q7,Q7,N7))</f>
        <v/>
      </c>
      <c r="S7" s="365"/>
      <c r="T7" s="342" t="str">
        <f t="shared" ref="T7:T26" si="0">IF(I7="","",IF(S7="-",MIN(K7,R7),IF(Z7="a",MIN(K7,R7,S7),IF(Z7="b",MIN(MIN(K7,R7)*AA7,S7)))))</f>
        <v/>
      </c>
      <c r="U7" s="341" t="str">
        <f t="shared" ref="U7:U26" si="1">IF(I7="","",ROUNDDOWN(IF(I7="","",IF(AB7="B",T7,IF(S7="-",T7*AC7,T7*AD7))),-3))</f>
        <v/>
      </c>
      <c r="V7" s="344"/>
      <c r="W7" s="358"/>
      <c r="X7" s="359"/>
      <c r="Z7" s="15" t="e">
        <f>VLOOKUP(E7,'管理用（このシートは削除しないでください）'!$H$25:$M$38,2,FALSE)</f>
        <v>#N/A</v>
      </c>
      <c r="AA7" s="208" t="e">
        <f>VLOOKUP(E7,'管理用（このシートは削除しないでください）'!$H$25:$M$38,3,FALSE)</f>
        <v>#N/A</v>
      </c>
      <c r="AB7" s="15" t="e">
        <f>VLOOKUP(E7,'管理用（このシートは削除しないでください）'!$H$25:$M$38,4,FALSE)</f>
        <v>#N/A</v>
      </c>
      <c r="AC7" s="208" t="e">
        <f>VLOOKUP(E7,'管理用（このシートは削除しないでください）'!$H$25:$M$38,5,FALSE)</f>
        <v>#N/A</v>
      </c>
      <c r="AD7" s="208" t="e">
        <f>VLOOKUP(E7,'管理用（このシートは削除しないでください）'!$H$25:$M$38,6,FALSE)</f>
        <v>#N/A</v>
      </c>
    </row>
    <row r="8" spans="1:30" s="15" customFormat="1" ht="39.75" customHeight="1">
      <c r="A8" s="284"/>
      <c r="B8" s="284"/>
      <c r="C8" s="353"/>
      <c r="D8" s="304"/>
      <c r="E8" s="305"/>
      <c r="F8" s="306"/>
      <c r="G8" s="307"/>
      <c r="H8" s="308"/>
      <c r="I8" s="309"/>
      <c r="J8" s="309"/>
      <c r="K8" s="310" t="str">
        <f t="shared" ref="K8:K14" si="2">IF(I8="","",I8-J8)</f>
        <v/>
      </c>
      <c r="L8" s="311"/>
      <c r="M8" s="310" t="str">
        <f t="shared" ref="M8:M14" si="3">IF(N8="","",IF(L8="","",N8/L8))</f>
        <v/>
      </c>
      <c r="N8" s="309"/>
      <c r="O8" s="311"/>
      <c r="P8" s="309"/>
      <c r="Q8" s="310" t="str">
        <f t="shared" ref="Q8:Q14" si="4">IF(P8="","",IF(O8="","",O8*P8))</f>
        <v/>
      </c>
      <c r="R8" s="310" t="str">
        <f t="shared" ref="R8:R14" si="5">IF(Q8="","",IF(N8&gt;Q8,Q8,N8))</f>
        <v/>
      </c>
      <c r="S8" s="312"/>
      <c r="T8" s="313" t="str">
        <f t="shared" si="0"/>
        <v/>
      </c>
      <c r="U8" s="314" t="str">
        <f t="shared" si="1"/>
        <v/>
      </c>
      <c r="V8" s="345"/>
      <c r="W8" s="360"/>
      <c r="X8" s="361"/>
      <c r="Z8" s="15" t="e">
        <f>VLOOKUP(E8,'管理用（このシートは削除しないでください）'!$H$25:$M$38,2,FALSE)</f>
        <v>#N/A</v>
      </c>
      <c r="AA8" s="208" t="e">
        <f>VLOOKUP(E8,'管理用（このシートは削除しないでください）'!$H$25:$M$38,3,FALSE)</f>
        <v>#N/A</v>
      </c>
      <c r="AB8" s="15" t="e">
        <f>VLOOKUP(E8,'管理用（このシートは削除しないでください）'!$H$25:$M$38,4,FALSE)</f>
        <v>#N/A</v>
      </c>
      <c r="AC8" s="208" t="e">
        <f>VLOOKUP(E8,'管理用（このシートは削除しないでください）'!$H$25:$M$38,5,FALSE)</f>
        <v>#N/A</v>
      </c>
      <c r="AD8" s="208" t="e">
        <f>VLOOKUP(E8,'管理用（このシートは削除しないでください）'!$H$25:$M$38,6,FALSE)</f>
        <v>#N/A</v>
      </c>
    </row>
    <row r="9" spans="1:30" s="15" customFormat="1" ht="39.75" customHeight="1">
      <c r="A9" s="284"/>
      <c r="B9" s="284"/>
      <c r="C9" s="353"/>
      <c r="D9" s="304"/>
      <c r="E9" s="305"/>
      <c r="F9" s="306"/>
      <c r="G9" s="307"/>
      <c r="H9" s="308"/>
      <c r="I9" s="309"/>
      <c r="J9" s="309"/>
      <c r="K9" s="310" t="str">
        <f t="shared" si="2"/>
        <v/>
      </c>
      <c r="L9" s="311"/>
      <c r="M9" s="310" t="str">
        <f t="shared" si="3"/>
        <v/>
      </c>
      <c r="N9" s="309"/>
      <c r="O9" s="311"/>
      <c r="P9" s="309"/>
      <c r="Q9" s="310" t="str">
        <f t="shared" si="4"/>
        <v/>
      </c>
      <c r="R9" s="314" t="str">
        <f t="shared" si="5"/>
        <v/>
      </c>
      <c r="S9" s="312"/>
      <c r="T9" s="313" t="str">
        <f t="shared" si="0"/>
        <v/>
      </c>
      <c r="U9" s="314" t="str">
        <f t="shared" si="1"/>
        <v/>
      </c>
      <c r="V9" s="345"/>
      <c r="W9" s="360"/>
      <c r="X9" s="361"/>
      <c r="Z9" s="15" t="e">
        <f>VLOOKUP(E9,'管理用（このシートは削除しないでください）'!$H$25:$M$38,2,FALSE)</f>
        <v>#N/A</v>
      </c>
      <c r="AA9" s="208" t="e">
        <f>VLOOKUP(E9,'管理用（このシートは削除しないでください）'!$H$25:$M$38,3,FALSE)</f>
        <v>#N/A</v>
      </c>
      <c r="AB9" s="15" t="e">
        <f>VLOOKUP(E9,'管理用（このシートは削除しないでください）'!$H$25:$M$38,4,FALSE)</f>
        <v>#N/A</v>
      </c>
      <c r="AC9" s="208" t="e">
        <f>VLOOKUP(E9,'管理用（このシートは削除しないでください）'!$H$25:$M$38,5,FALSE)</f>
        <v>#N/A</v>
      </c>
      <c r="AD9" s="208" t="e">
        <f>VLOOKUP(E9,'管理用（このシートは削除しないでください）'!$H$25:$M$38,6,FALSE)</f>
        <v>#N/A</v>
      </c>
    </row>
    <row r="10" spans="1:30" s="15" customFormat="1" ht="39.75" customHeight="1">
      <c r="A10" s="284"/>
      <c r="B10" s="284"/>
      <c r="C10" s="353"/>
      <c r="D10" s="304"/>
      <c r="E10" s="305"/>
      <c r="F10" s="306"/>
      <c r="G10" s="307"/>
      <c r="H10" s="308"/>
      <c r="I10" s="309"/>
      <c r="J10" s="309"/>
      <c r="K10" s="310" t="str">
        <f t="shared" si="2"/>
        <v/>
      </c>
      <c r="L10" s="311"/>
      <c r="M10" s="310" t="str">
        <f t="shared" si="3"/>
        <v/>
      </c>
      <c r="N10" s="309"/>
      <c r="O10" s="311"/>
      <c r="P10" s="309"/>
      <c r="Q10" s="310" t="str">
        <f t="shared" si="4"/>
        <v/>
      </c>
      <c r="R10" s="314" t="str">
        <f t="shared" si="5"/>
        <v/>
      </c>
      <c r="S10" s="312"/>
      <c r="T10" s="313" t="str">
        <f t="shared" si="0"/>
        <v/>
      </c>
      <c r="U10" s="314" t="str">
        <f t="shared" si="1"/>
        <v/>
      </c>
      <c r="V10" s="345"/>
      <c r="W10" s="360"/>
      <c r="X10" s="361"/>
      <c r="Z10" s="15" t="e">
        <f>VLOOKUP(E10,'管理用（このシートは削除しないでください）'!$H$25:$M$38,2,FALSE)</f>
        <v>#N/A</v>
      </c>
      <c r="AA10" s="208" t="e">
        <f>VLOOKUP(E10,'管理用（このシートは削除しないでください）'!$H$25:$M$38,3,FALSE)</f>
        <v>#N/A</v>
      </c>
      <c r="AB10" s="15" t="e">
        <f>VLOOKUP(E10,'管理用（このシートは削除しないでください）'!$H$25:$M$38,4,FALSE)</f>
        <v>#N/A</v>
      </c>
      <c r="AC10" s="208" t="e">
        <f>VLOOKUP(E10,'管理用（このシートは削除しないでください）'!$H$25:$M$38,5,FALSE)</f>
        <v>#N/A</v>
      </c>
      <c r="AD10" s="208" t="e">
        <f>VLOOKUP(E10,'管理用（このシートは削除しないでください）'!$H$25:$M$38,6,FALSE)</f>
        <v>#N/A</v>
      </c>
    </row>
    <row r="11" spans="1:30" s="15" customFormat="1" ht="39.75" customHeight="1">
      <c r="A11" s="284"/>
      <c r="B11" s="284"/>
      <c r="C11" s="353"/>
      <c r="D11" s="304"/>
      <c r="E11" s="305"/>
      <c r="F11" s="306"/>
      <c r="G11" s="307"/>
      <c r="H11" s="308"/>
      <c r="I11" s="309"/>
      <c r="J11" s="309"/>
      <c r="K11" s="310" t="str">
        <f t="shared" si="2"/>
        <v/>
      </c>
      <c r="L11" s="311"/>
      <c r="M11" s="310" t="str">
        <f t="shared" si="3"/>
        <v/>
      </c>
      <c r="N11" s="309"/>
      <c r="O11" s="311"/>
      <c r="P11" s="309"/>
      <c r="Q11" s="310" t="str">
        <f t="shared" si="4"/>
        <v/>
      </c>
      <c r="R11" s="314" t="str">
        <f t="shared" si="5"/>
        <v/>
      </c>
      <c r="S11" s="312"/>
      <c r="T11" s="313" t="str">
        <f t="shared" si="0"/>
        <v/>
      </c>
      <c r="U11" s="314" t="str">
        <f t="shared" si="1"/>
        <v/>
      </c>
      <c r="V11" s="345"/>
      <c r="W11" s="360"/>
      <c r="X11" s="361"/>
      <c r="Z11" s="15" t="e">
        <f>VLOOKUP(E11,'管理用（このシートは削除しないでください）'!$H$25:$M$38,2,FALSE)</f>
        <v>#N/A</v>
      </c>
      <c r="AA11" s="208" t="e">
        <f>VLOOKUP(E11,'管理用（このシートは削除しないでください）'!$H$25:$M$38,3,FALSE)</f>
        <v>#N/A</v>
      </c>
      <c r="AB11" s="15" t="e">
        <f>VLOOKUP(E11,'管理用（このシートは削除しないでください）'!$H$25:$M$38,4,FALSE)</f>
        <v>#N/A</v>
      </c>
      <c r="AC11" s="208" t="e">
        <f>VLOOKUP(E11,'管理用（このシートは削除しないでください）'!$H$25:$M$38,5,FALSE)</f>
        <v>#N/A</v>
      </c>
      <c r="AD11" s="208" t="e">
        <f>VLOOKUP(E11,'管理用（このシートは削除しないでください）'!$H$25:$M$38,6,FALSE)</f>
        <v>#N/A</v>
      </c>
    </row>
    <row r="12" spans="1:30" s="15" customFormat="1" ht="39.75" customHeight="1">
      <c r="A12" s="284"/>
      <c r="B12" s="284"/>
      <c r="C12" s="353"/>
      <c r="D12" s="304"/>
      <c r="E12" s="305"/>
      <c r="F12" s="306"/>
      <c r="G12" s="307"/>
      <c r="H12" s="308"/>
      <c r="I12" s="309"/>
      <c r="J12" s="309"/>
      <c r="K12" s="310" t="str">
        <f t="shared" si="2"/>
        <v/>
      </c>
      <c r="L12" s="311"/>
      <c r="M12" s="310" t="str">
        <f t="shared" si="3"/>
        <v/>
      </c>
      <c r="N12" s="309"/>
      <c r="O12" s="311"/>
      <c r="P12" s="309"/>
      <c r="Q12" s="310" t="str">
        <f t="shared" si="4"/>
        <v/>
      </c>
      <c r="R12" s="314" t="str">
        <f t="shared" si="5"/>
        <v/>
      </c>
      <c r="S12" s="312"/>
      <c r="T12" s="313" t="str">
        <f t="shared" si="0"/>
        <v/>
      </c>
      <c r="U12" s="314" t="str">
        <f t="shared" si="1"/>
        <v/>
      </c>
      <c r="V12" s="345"/>
      <c r="W12" s="360"/>
      <c r="X12" s="361"/>
      <c r="Z12" s="15" t="e">
        <f>VLOOKUP(E12,'管理用（このシートは削除しないでください）'!$H$25:$M$38,2,FALSE)</f>
        <v>#N/A</v>
      </c>
      <c r="AA12" s="208" t="e">
        <f>VLOOKUP(E12,'管理用（このシートは削除しないでください）'!$H$25:$M$38,3,FALSE)</f>
        <v>#N/A</v>
      </c>
      <c r="AB12" s="15" t="e">
        <f>VLOOKUP(E12,'管理用（このシートは削除しないでください）'!$H$25:$M$38,4,FALSE)</f>
        <v>#N/A</v>
      </c>
      <c r="AC12" s="208" t="e">
        <f>VLOOKUP(E12,'管理用（このシートは削除しないでください）'!$H$25:$M$38,5,FALSE)</f>
        <v>#N/A</v>
      </c>
      <c r="AD12" s="208" t="e">
        <f>VLOOKUP(E12,'管理用（このシートは削除しないでください）'!$H$25:$M$38,6,FALSE)</f>
        <v>#N/A</v>
      </c>
    </row>
    <row r="13" spans="1:30" s="15" customFormat="1" ht="39.75" customHeight="1">
      <c r="A13" s="284"/>
      <c r="B13" s="284"/>
      <c r="C13" s="353"/>
      <c r="D13" s="304"/>
      <c r="E13" s="305"/>
      <c r="F13" s="306"/>
      <c r="G13" s="307"/>
      <c r="H13" s="308"/>
      <c r="I13" s="309"/>
      <c r="J13" s="309"/>
      <c r="K13" s="310" t="str">
        <f t="shared" si="2"/>
        <v/>
      </c>
      <c r="L13" s="311"/>
      <c r="M13" s="310" t="str">
        <f t="shared" si="3"/>
        <v/>
      </c>
      <c r="N13" s="309"/>
      <c r="O13" s="311"/>
      <c r="P13" s="309"/>
      <c r="Q13" s="310" t="str">
        <f t="shared" si="4"/>
        <v/>
      </c>
      <c r="R13" s="314" t="str">
        <f t="shared" si="5"/>
        <v/>
      </c>
      <c r="S13" s="312"/>
      <c r="T13" s="313" t="str">
        <f t="shared" si="0"/>
        <v/>
      </c>
      <c r="U13" s="314" t="str">
        <f t="shared" si="1"/>
        <v/>
      </c>
      <c r="V13" s="345"/>
      <c r="W13" s="360"/>
      <c r="X13" s="361"/>
      <c r="Z13" s="15" t="e">
        <f>VLOOKUP(E13,'管理用（このシートは削除しないでください）'!$H$25:$M$38,2,FALSE)</f>
        <v>#N/A</v>
      </c>
      <c r="AA13" s="208" t="e">
        <f>VLOOKUP(E13,'管理用（このシートは削除しないでください）'!$H$25:$M$38,3,FALSE)</f>
        <v>#N/A</v>
      </c>
      <c r="AB13" s="15" t="e">
        <f>VLOOKUP(E13,'管理用（このシートは削除しないでください）'!$H$25:$M$38,4,FALSE)</f>
        <v>#N/A</v>
      </c>
      <c r="AC13" s="208" t="e">
        <f>VLOOKUP(E13,'管理用（このシートは削除しないでください）'!$H$25:$M$38,5,FALSE)</f>
        <v>#N/A</v>
      </c>
      <c r="AD13" s="208" t="e">
        <f>VLOOKUP(E13,'管理用（このシートは削除しないでください）'!$H$25:$M$38,6,FALSE)</f>
        <v>#N/A</v>
      </c>
    </row>
    <row r="14" spans="1:30" s="15" customFormat="1" ht="39.75" customHeight="1">
      <c r="A14" s="284"/>
      <c r="B14" s="284"/>
      <c r="C14" s="353"/>
      <c r="D14" s="304"/>
      <c r="E14" s="305"/>
      <c r="F14" s="306"/>
      <c r="G14" s="307"/>
      <c r="H14" s="308"/>
      <c r="I14" s="309"/>
      <c r="J14" s="309"/>
      <c r="K14" s="310" t="str">
        <f t="shared" si="2"/>
        <v/>
      </c>
      <c r="L14" s="311"/>
      <c r="M14" s="310" t="str">
        <f t="shared" si="3"/>
        <v/>
      </c>
      <c r="N14" s="309"/>
      <c r="O14" s="311"/>
      <c r="P14" s="309"/>
      <c r="Q14" s="310" t="str">
        <f t="shared" si="4"/>
        <v/>
      </c>
      <c r="R14" s="314" t="str">
        <f t="shared" si="5"/>
        <v/>
      </c>
      <c r="S14" s="312"/>
      <c r="T14" s="313" t="str">
        <f t="shared" si="0"/>
        <v/>
      </c>
      <c r="U14" s="314" t="str">
        <f t="shared" si="1"/>
        <v/>
      </c>
      <c r="V14" s="345"/>
      <c r="W14" s="360"/>
      <c r="X14" s="361"/>
      <c r="Z14" s="15" t="e">
        <f>VLOOKUP(E14,'管理用（このシートは削除しないでください）'!$H$25:$M$38,2,FALSE)</f>
        <v>#N/A</v>
      </c>
      <c r="AA14" s="208" t="e">
        <f>VLOOKUP(E14,'管理用（このシートは削除しないでください）'!$H$25:$M$38,3,FALSE)</f>
        <v>#N/A</v>
      </c>
      <c r="AB14" s="15" t="e">
        <f>VLOOKUP(E14,'管理用（このシートは削除しないでください）'!$H$25:$M$38,4,FALSE)</f>
        <v>#N/A</v>
      </c>
      <c r="AC14" s="208" t="e">
        <f>VLOOKUP(E14,'管理用（このシートは削除しないでください）'!$H$25:$M$38,5,FALSE)</f>
        <v>#N/A</v>
      </c>
      <c r="AD14" s="208" t="e">
        <f>VLOOKUP(E14,'管理用（このシートは削除しないでください）'!$H$25:$M$38,6,FALSE)</f>
        <v>#N/A</v>
      </c>
    </row>
    <row r="15" spans="1:30" s="15" customFormat="1" ht="39.75" customHeight="1">
      <c r="A15" s="284"/>
      <c r="B15" s="284"/>
      <c r="C15" s="353"/>
      <c r="D15" s="304"/>
      <c r="E15" s="305"/>
      <c r="F15" s="306"/>
      <c r="G15" s="307"/>
      <c r="H15" s="308"/>
      <c r="I15" s="309"/>
      <c r="J15" s="309"/>
      <c r="K15" s="310" t="str">
        <f t="shared" ref="K15:K26" si="6">IF(I15="","",I15-J15)</f>
        <v/>
      </c>
      <c r="L15" s="311"/>
      <c r="M15" s="310" t="str">
        <f t="shared" ref="M15:M26" si="7">IF(N15="","",IF(L15="","",N15/L15))</f>
        <v/>
      </c>
      <c r="N15" s="309"/>
      <c r="O15" s="311"/>
      <c r="P15" s="309"/>
      <c r="Q15" s="310" t="str">
        <f t="shared" ref="Q15:Q26" si="8">IF(P15="","",IF(O15="","",O15*P15))</f>
        <v/>
      </c>
      <c r="R15" s="314" t="str">
        <f t="shared" ref="R15:R26" si="9">IF(Q15="","",IF(N15&gt;Q15,Q15,N15))</f>
        <v/>
      </c>
      <c r="S15" s="312"/>
      <c r="T15" s="313" t="str">
        <f t="shared" si="0"/>
        <v/>
      </c>
      <c r="U15" s="314" t="str">
        <f t="shared" si="1"/>
        <v/>
      </c>
      <c r="V15" s="345"/>
      <c r="W15" s="360"/>
      <c r="X15" s="361"/>
      <c r="Z15" s="15" t="e">
        <f>VLOOKUP(E15,'管理用（このシートは削除しないでください）'!$H$25:$M$38,2,FALSE)</f>
        <v>#N/A</v>
      </c>
      <c r="AA15" s="208" t="e">
        <f>VLOOKUP(E15,'管理用（このシートは削除しないでください）'!$H$25:$M$38,3,FALSE)</f>
        <v>#N/A</v>
      </c>
      <c r="AB15" s="15" t="e">
        <f>VLOOKUP(E15,'管理用（このシートは削除しないでください）'!$H$25:$M$38,4,FALSE)</f>
        <v>#N/A</v>
      </c>
      <c r="AC15" s="208" t="e">
        <f>VLOOKUP(E15,'管理用（このシートは削除しないでください）'!$H$25:$M$38,5,FALSE)</f>
        <v>#N/A</v>
      </c>
      <c r="AD15" s="208" t="e">
        <f>VLOOKUP(E15,'管理用（このシートは削除しないでください）'!$H$25:$M$38,6,FALSE)</f>
        <v>#N/A</v>
      </c>
    </row>
    <row r="16" spans="1:30" s="15" customFormat="1" ht="39.75" hidden="1" customHeight="1">
      <c r="A16" s="284"/>
      <c r="B16" s="284"/>
      <c r="C16" s="353"/>
      <c r="D16" s="304"/>
      <c r="E16" s="305"/>
      <c r="F16" s="306"/>
      <c r="G16" s="307"/>
      <c r="H16" s="308"/>
      <c r="I16" s="309"/>
      <c r="J16" s="309"/>
      <c r="K16" s="310" t="str">
        <f t="shared" si="6"/>
        <v/>
      </c>
      <c r="L16" s="311"/>
      <c r="M16" s="310" t="str">
        <f t="shared" si="7"/>
        <v/>
      </c>
      <c r="N16" s="309"/>
      <c r="O16" s="311"/>
      <c r="P16" s="309"/>
      <c r="Q16" s="310" t="str">
        <f t="shared" si="8"/>
        <v/>
      </c>
      <c r="R16" s="314" t="str">
        <f t="shared" si="9"/>
        <v/>
      </c>
      <c r="S16" s="312"/>
      <c r="T16" s="313" t="str">
        <f t="shared" si="0"/>
        <v/>
      </c>
      <c r="U16" s="314" t="str">
        <f t="shared" si="1"/>
        <v/>
      </c>
      <c r="V16" s="345"/>
      <c r="W16" s="360"/>
      <c r="X16" s="361"/>
      <c r="Z16" s="15" t="e">
        <f>VLOOKUP(E16,'管理用（このシートは削除しないでください）'!$H$25:$M$38,2,FALSE)</f>
        <v>#N/A</v>
      </c>
      <c r="AA16" s="208" t="e">
        <f>VLOOKUP(E16,'管理用（このシートは削除しないでください）'!$H$25:$M$38,3,FALSE)</f>
        <v>#N/A</v>
      </c>
      <c r="AB16" s="15" t="e">
        <f>VLOOKUP(E16,'管理用（このシートは削除しないでください）'!$H$25:$M$38,4,FALSE)</f>
        <v>#N/A</v>
      </c>
      <c r="AC16" s="208" t="e">
        <f>VLOOKUP(E16,'管理用（このシートは削除しないでください）'!$H$25:$M$38,5,FALSE)</f>
        <v>#N/A</v>
      </c>
      <c r="AD16" s="208" t="e">
        <f>VLOOKUP(E16,'管理用（このシートは削除しないでください）'!$H$25:$M$38,6,FALSE)</f>
        <v>#N/A</v>
      </c>
    </row>
    <row r="17" spans="1:30" s="15" customFormat="1" ht="39.75" hidden="1" customHeight="1">
      <c r="A17" s="284"/>
      <c r="B17" s="284"/>
      <c r="C17" s="353"/>
      <c r="D17" s="304"/>
      <c r="E17" s="305"/>
      <c r="F17" s="306"/>
      <c r="G17" s="307"/>
      <c r="H17" s="308"/>
      <c r="I17" s="309"/>
      <c r="J17" s="309"/>
      <c r="K17" s="310" t="str">
        <f t="shared" si="6"/>
        <v/>
      </c>
      <c r="L17" s="311"/>
      <c r="M17" s="310" t="str">
        <f t="shared" si="7"/>
        <v/>
      </c>
      <c r="N17" s="309"/>
      <c r="O17" s="311"/>
      <c r="P17" s="309"/>
      <c r="Q17" s="310" t="str">
        <f t="shared" si="8"/>
        <v/>
      </c>
      <c r="R17" s="314" t="str">
        <f t="shared" si="9"/>
        <v/>
      </c>
      <c r="S17" s="312"/>
      <c r="T17" s="313" t="str">
        <f t="shared" si="0"/>
        <v/>
      </c>
      <c r="U17" s="314" t="str">
        <f t="shared" si="1"/>
        <v/>
      </c>
      <c r="V17" s="345"/>
      <c r="W17" s="360"/>
      <c r="X17" s="361"/>
      <c r="Z17" s="15" t="e">
        <f>VLOOKUP(E17,'管理用（このシートは削除しないでください）'!$H$25:$M$38,2,FALSE)</f>
        <v>#N/A</v>
      </c>
      <c r="AA17" s="208" t="e">
        <f>VLOOKUP(E17,'管理用（このシートは削除しないでください）'!$H$25:$M$38,3,FALSE)</f>
        <v>#N/A</v>
      </c>
      <c r="AB17" s="15" t="e">
        <f>VLOOKUP(E17,'管理用（このシートは削除しないでください）'!$H$25:$M$38,4,FALSE)</f>
        <v>#N/A</v>
      </c>
      <c r="AC17" s="208" t="e">
        <f>VLOOKUP(E17,'管理用（このシートは削除しないでください）'!$H$25:$M$38,5,FALSE)</f>
        <v>#N/A</v>
      </c>
      <c r="AD17" s="208" t="e">
        <f>VLOOKUP(E17,'管理用（このシートは削除しないでください）'!$H$25:$M$38,6,FALSE)</f>
        <v>#N/A</v>
      </c>
    </row>
    <row r="18" spans="1:30" s="15" customFormat="1" ht="39.75" hidden="1" customHeight="1">
      <c r="A18" s="284"/>
      <c r="B18" s="284"/>
      <c r="C18" s="353"/>
      <c r="D18" s="304"/>
      <c r="E18" s="305"/>
      <c r="F18" s="306"/>
      <c r="G18" s="307"/>
      <c r="H18" s="308"/>
      <c r="I18" s="309"/>
      <c r="J18" s="309"/>
      <c r="K18" s="310" t="str">
        <f t="shared" si="6"/>
        <v/>
      </c>
      <c r="L18" s="311"/>
      <c r="M18" s="310" t="str">
        <f t="shared" si="7"/>
        <v/>
      </c>
      <c r="N18" s="309"/>
      <c r="O18" s="311"/>
      <c r="P18" s="309"/>
      <c r="Q18" s="310" t="str">
        <f t="shared" si="8"/>
        <v/>
      </c>
      <c r="R18" s="314" t="str">
        <f t="shared" si="9"/>
        <v/>
      </c>
      <c r="S18" s="312"/>
      <c r="T18" s="313" t="str">
        <f t="shared" si="0"/>
        <v/>
      </c>
      <c r="U18" s="314" t="str">
        <f t="shared" si="1"/>
        <v/>
      </c>
      <c r="V18" s="345"/>
      <c r="W18" s="360"/>
      <c r="X18" s="361"/>
      <c r="Z18" s="15" t="e">
        <f>VLOOKUP(E18,'管理用（このシートは削除しないでください）'!$H$25:$M$38,2,FALSE)</f>
        <v>#N/A</v>
      </c>
      <c r="AA18" s="208" t="e">
        <f>VLOOKUP(E18,'管理用（このシートは削除しないでください）'!$H$25:$M$38,3,FALSE)</f>
        <v>#N/A</v>
      </c>
      <c r="AB18" s="15" t="e">
        <f>VLOOKUP(E18,'管理用（このシートは削除しないでください）'!$H$25:$M$38,4,FALSE)</f>
        <v>#N/A</v>
      </c>
      <c r="AC18" s="208" t="e">
        <f>VLOOKUP(E18,'管理用（このシートは削除しないでください）'!$H$25:$M$38,5,FALSE)</f>
        <v>#N/A</v>
      </c>
      <c r="AD18" s="208" t="e">
        <f>VLOOKUP(E18,'管理用（このシートは削除しないでください）'!$H$25:$M$38,6,FALSE)</f>
        <v>#N/A</v>
      </c>
    </row>
    <row r="19" spans="1:30" s="15" customFormat="1" ht="39.75" hidden="1" customHeight="1">
      <c r="A19" s="284"/>
      <c r="B19" s="284"/>
      <c r="C19" s="353"/>
      <c r="D19" s="304"/>
      <c r="E19" s="305"/>
      <c r="F19" s="306"/>
      <c r="G19" s="307"/>
      <c r="H19" s="308"/>
      <c r="I19" s="309"/>
      <c r="J19" s="309"/>
      <c r="K19" s="310" t="str">
        <f t="shared" si="6"/>
        <v/>
      </c>
      <c r="L19" s="311"/>
      <c r="M19" s="310" t="str">
        <f t="shared" si="7"/>
        <v/>
      </c>
      <c r="N19" s="309"/>
      <c r="O19" s="311"/>
      <c r="P19" s="309"/>
      <c r="Q19" s="310" t="str">
        <f t="shared" si="8"/>
        <v/>
      </c>
      <c r="R19" s="314" t="str">
        <f t="shared" si="9"/>
        <v/>
      </c>
      <c r="S19" s="312"/>
      <c r="T19" s="313" t="str">
        <f t="shared" si="0"/>
        <v/>
      </c>
      <c r="U19" s="314" t="str">
        <f t="shared" si="1"/>
        <v/>
      </c>
      <c r="V19" s="345"/>
      <c r="W19" s="360"/>
      <c r="X19" s="361"/>
      <c r="Z19" s="15" t="e">
        <f>VLOOKUP(E19,'管理用（このシートは削除しないでください）'!$H$25:$M$38,2,FALSE)</f>
        <v>#N/A</v>
      </c>
      <c r="AA19" s="208" t="e">
        <f>VLOOKUP(E19,'管理用（このシートは削除しないでください）'!$H$25:$M$38,3,FALSE)</f>
        <v>#N/A</v>
      </c>
      <c r="AB19" s="15" t="e">
        <f>VLOOKUP(E19,'管理用（このシートは削除しないでください）'!$H$25:$M$38,4,FALSE)</f>
        <v>#N/A</v>
      </c>
      <c r="AC19" s="208" t="e">
        <f>VLOOKUP(E19,'管理用（このシートは削除しないでください）'!$H$25:$M$38,5,FALSE)</f>
        <v>#N/A</v>
      </c>
      <c r="AD19" s="208" t="e">
        <f>VLOOKUP(E19,'管理用（このシートは削除しないでください）'!$H$25:$M$38,6,FALSE)</f>
        <v>#N/A</v>
      </c>
    </row>
    <row r="20" spans="1:30" s="15" customFormat="1" ht="39.75" hidden="1" customHeight="1">
      <c r="A20" s="284"/>
      <c r="B20" s="284"/>
      <c r="C20" s="353"/>
      <c r="D20" s="304"/>
      <c r="E20" s="305"/>
      <c r="F20" s="306"/>
      <c r="G20" s="307"/>
      <c r="H20" s="308"/>
      <c r="I20" s="309"/>
      <c r="J20" s="309"/>
      <c r="K20" s="310" t="str">
        <f t="shared" si="6"/>
        <v/>
      </c>
      <c r="L20" s="311"/>
      <c r="M20" s="310" t="str">
        <f t="shared" si="7"/>
        <v/>
      </c>
      <c r="N20" s="309"/>
      <c r="O20" s="311"/>
      <c r="P20" s="309"/>
      <c r="Q20" s="310" t="str">
        <f t="shared" si="8"/>
        <v/>
      </c>
      <c r="R20" s="314" t="str">
        <f t="shared" si="9"/>
        <v/>
      </c>
      <c r="S20" s="312"/>
      <c r="T20" s="313" t="str">
        <f t="shared" si="0"/>
        <v/>
      </c>
      <c r="U20" s="314" t="str">
        <f t="shared" si="1"/>
        <v/>
      </c>
      <c r="V20" s="345"/>
      <c r="W20" s="360"/>
      <c r="X20" s="361"/>
      <c r="Z20" s="15" t="e">
        <f>VLOOKUP(E20,'管理用（このシートは削除しないでください）'!$H$25:$M$38,2,FALSE)</f>
        <v>#N/A</v>
      </c>
      <c r="AA20" s="208" t="e">
        <f>VLOOKUP(E20,'管理用（このシートは削除しないでください）'!$H$25:$M$38,3,FALSE)</f>
        <v>#N/A</v>
      </c>
      <c r="AB20" s="15" t="e">
        <f>VLOOKUP(E20,'管理用（このシートは削除しないでください）'!$H$25:$M$38,4,FALSE)</f>
        <v>#N/A</v>
      </c>
      <c r="AC20" s="208" t="e">
        <f>VLOOKUP(E20,'管理用（このシートは削除しないでください）'!$H$25:$M$38,5,FALSE)</f>
        <v>#N/A</v>
      </c>
      <c r="AD20" s="208" t="e">
        <f>VLOOKUP(E20,'管理用（このシートは削除しないでください）'!$H$25:$M$38,6,FALSE)</f>
        <v>#N/A</v>
      </c>
    </row>
    <row r="21" spans="1:30" s="15" customFormat="1" ht="39.75" hidden="1" customHeight="1">
      <c r="A21" s="284"/>
      <c r="B21" s="284"/>
      <c r="C21" s="353"/>
      <c r="D21" s="304"/>
      <c r="E21" s="305"/>
      <c r="F21" s="306"/>
      <c r="G21" s="307"/>
      <c r="H21" s="308"/>
      <c r="I21" s="309"/>
      <c r="J21" s="309"/>
      <c r="K21" s="310" t="str">
        <f t="shared" si="6"/>
        <v/>
      </c>
      <c r="L21" s="311"/>
      <c r="M21" s="310" t="str">
        <f t="shared" si="7"/>
        <v/>
      </c>
      <c r="N21" s="309"/>
      <c r="O21" s="311"/>
      <c r="P21" s="309"/>
      <c r="Q21" s="310" t="str">
        <f t="shared" si="8"/>
        <v/>
      </c>
      <c r="R21" s="314" t="str">
        <f t="shared" si="9"/>
        <v/>
      </c>
      <c r="S21" s="312"/>
      <c r="T21" s="313" t="str">
        <f t="shared" si="0"/>
        <v/>
      </c>
      <c r="U21" s="314" t="str">
        <f t="shared" si="1"/>
        <v/>
      </c>
      <c r="V21" s="345"/>
      <c r="W21" s="360"/>
      <c r="X21" s="361"/>
      <c r="Z21" s="15" t="e">
        <f>VLOOKUP(E21,'管理用（このシートは削除しないでください）'!$H$25:$M$38,2,FALSE)</f>
        <v>#N/A</v>
      </c>
      <c r="AA21" s="208" t="e">
        <f>VLOOKUP(E21,'管理用（このシートは削除しないでください）'!$H$25:$M$38,3,FALSE)</f>
        <v>#N/A</v>
      </c>
      <c r="AB21" s="15" t="e">
        <f>VLOOKUP(E21,'管理用（このシートは削除しないでください）'!$H$25:$M$38,4,FALSE)</f>
        <v>#N/A</v>
      </c>
      <c r="AC21" s="208" t="e">
        <f>VLOOKUP(E21,'管理用（このシートは削除しないでください）'!$H$25:$M$38,5,FALSE)</f>
        <v>#N/A</v>
      </c>
      <c r="AD21" s="208" t="e">
        <f>VLOOKUP(E21,'管理用（このシートは削除しないでください）'!$H$25:$M$38,6,FALSE)</f>
        <v>#N/A</v>
      </c>
    </row>
    <row r="22" spans="1:30" s="15" customFormat="1" ht="39.75" hidden="1" customHeight="1">
      <c r="A22" s="284"/>
      <c r="B22" s="284"/>
      <c r="C22" s="353"/>
      <c r="D22" s="304"/>
      <c r="E22" s="305"/>
      <c r="F22" s="306"/>
      <c r="G22" s="307"/>
      <c r="H22" s="308"/>
      <c r="I22" s="309"/>
      <c r="J22" s="309"/>
      <c r="K22" s="310" t="str">
        <f t="shared" si="6"/>
        <v/>
      </c>
      <c r="L22" s="311"/>
      <c r="M22" s="310" t="str">
        <f t="shared" si="7"/>
        <v/>
      </c>
      <c r="N22" s="309"/>
      <c r="O22" s="311"/>
      <c r="P22" s="309"/>
      <c r="Q22" s="310" t="str">
        <f t="shared" si="8"/>
        <v/>
      </c>
      <c r="R22" s="314" t="str">
        <f t="shared" si="9"/>
        <v/>
      </c>
      <c r="S22" s="312"/>
      <c r="T22" s="313" t="str">
        <f t="shared" si="0"/>
        <v/>
      </c>
      <c r="U22" s="314" t="str">
        <f t="shared" si="1"/>
        <v/>
      </c>
      <c r="V22" s="345"/>
      <c r="W22" s="360"/>
      <c r="X22" s="361"/>
      <c r="Z22" s="15" t="e">
        <f>VLOOKUP(E22,'管理用（このシートは削除しないでください）'!$H$25:$M$38,2,FALSE)</f>
        <v>#N/A</v>
      </c>
      <c r="AA22" s="208" t="e">
        <f>VLOOKUP(E22,'管理用（このシートは削除しないでください）'!$H$25:$M$38,3,FALSE)</f>
        <v>#N/A</v>
      </c>
      <c r="AB22" s="15" t="e">
        <f>VLOOKUP(E22,'管理用（このシートは削除しないでください）'!$H$25:$M$38,4,FALSE)</f>
        <v>#N/A</v>
      </c>
      <c r="AC22" s="208" t="e">
        <f>VLOOKUP(E22,'管理用（このシートは削除しないでください）'!$H$25:$M$38,5,FALSE)</f>
        <v>#N/A</v>
      </c>
      <c r="AD22" s="208" t="e">
        <f>VLOOKUP(E22,'管理用（このシートは削除しないでください）'!$H$25:$M$38,6,FALSE)</f>
        <v>#N/A</v>
      </c>
    </row>
    <row r="23" spans="1:30" s="15" customFormat="1" ht="39.75" hidden="1" customHeight="1">
      <c r="A23" s="284"/>
      <c r="B23" s="284"/>
      <c r="C23" s="353"/>
      <c r="D23" s="304"/>
      <c r="E23" s="305"/>
      <c r="F23" s="306"/>
      <c r="G23" s="307"/>
      <c r="H23" s="308"/>
      <c r="I23" s="309"/>
      <c r="J23" s="309"/>
      <c r="K23" s="310" t="str">
        <f t="shared" si="6"/>
        <v/>
      </c>
      <c r="L23" s="311"/>
      <c r="M23" s="310" t="str">
        <f t="shared" si="7"/>
        <v/>
      </c>
      <c r="N23" s="309"/>
      <c r="O23" s="311"/>
      <c r="P23" s="309"/>
      <c r="Q23" s="310" t="str">
        <f t="shared" si="8"/>
        <v/>
      </c>
      <c r="R23" s="314" t="str">
        <f t="shared" si="9"/>
        <v/>
      </c>
      <c r="S23" s="312"/>
      <c r="T23" s="313" t="str">
        <f t="shared" si="0"/>
        <v/>
      </c>
      <c r="U23" s="314" t="str">
        <f t="shared" si="1"/>
        <v/>
      </c>
      <c r="V23" s="345"/>
      <c r="W23" s="360"/>
      <c r="X23" s="361"/>
      <c r="Z23" s="15" t="e">
        <f>VLOOKUP(E23,'管理用（このシートは削除しないでください）'!$H$25:$M$38,2,FALSE)</f>
        <v>#N/A</v>
      </c>
      <c r="AA23" s="208" t="e">
        <f>VLOOKUP(E23,'管理用（このシートは削除しないでください）'!$H$25:$M$38,3,FALSE)</f>
        <v>#N/A</v>
      </c>
      <c r="AB23" s="15" t="e">
        <f>VLOOKUP(E23,'管理用（このシートは削除しないでください）'!$H$25:$M$38,4,FALSE)</f>
        <v>#N/A</v>
      </c>
      <c r="AC23" s="208" t="e">
        <f>VLOOKUP(E23,'管理用（このシートは削除しないでください）'!$H$25:$M$38,5,FALSE)</f>
        <v>#N/A</v>
      </c>
      <c r="AD23" s="208" t="e">
        <f>VLOOKUP(E23,'管理用（このシートは削除しないでください）'!$H$25:$M$38,6,FALSE)</f>
        <v>#N/A</v>
      </c>
    </row>
    <row r="24" spans="1:30" s="15" customFormat="1" ht="39.75" hidden="1" customHeight="1">
      <c r="A24" s="284"/>
      <c r="B24" s="284"/>
      <c r="C24" s="353"/>
      <c r="D24" s="304"/>
      <c r="E24" s="305"/>
      <c r="F24" s="306"/>
      <c r="G24" s="307"/>
      <c r="H24" s="308"/>
      <c r="I24" s="309"/>
      <c r="J24" s="309"/>
      <c r="K24" s="310" t="str">
        <f t="shared" si="6"/>
        <v/>
      </c>
      <c r="L24" s="311"/>
      <c r="M24" s="310" t="str">
        <f t="shared" si="7"/>
        <v/>
      </c>
      <c r="N24" s="309"/>
      <c r="O24" s="311"/>
      <c r="P24" s="309"/>
      <c r="Q24" s="310" t="str">
        <f t="shared" si="8"/>
        <v/>
      </c>
      <c r="R24" s="314" t="str">
        <f t="shared" si="9"/>
        <v/>
      </c>
      <c r="S24" s="312"/>
      <c r="T24" s="313" t="str">
        <f t="shared" si="0"/>
        <v/>
      </c>
      <c r="U24" s="314" t="str">
        <f t="shared" si="1"/>
        <v/>
      </c>
      <c r="V24" s="345"/>
      <c r="W24" s="360"/>
      <c r="X24" s="361"/>
      <c r="Z24" s="15" t="e">
        <f>VLOOKUP(E24,'管理用（このシートは削除しないでください）'!$H$25:$M$38,2,FALSE)</f>
        <v>#N/A</v>
      </c>
      <c r="AA24" s="208" t="e">
        <f>VLOOKUP(E24,'管理用（このシートは削除しないでください）'!$H$25:$M$38,3,FALSE)</f>
        <v>#N/A</v>
      </c>
      <c r="AB24" s="15" t="e">
        <f>VLOOKUP(E24,'管理用（このシートは削除しないでください）'!$H$25:$M$38,4,FALSE)</f>
        <v>#N/A</v>
      </c>
      <c r="AC24" s="208" t="e">
        <f>VLOOKUP(E24,'管理用（このシートは削除しないでください）'!$H$25:$M$38,5,FALSE)</f>
        <v>#N/A</v>
      </c>
      <c r="AD24" s="208" t="e">
        <f>VLOOKUP(E24,'管理用（このシートは削除しないでください）'!$H$25:$M$38,6,FALSE)</f>
        <v>#N/A</v>
      </c>
    </row>
    <row r="25" spans="1:30" s="15" customFormat="1" ht="39.75" hidden="1" customHeight="1">
      <c r="A25" s="284"/>
      <c r="B25" s="284"/>
      <c r="C25" s="353"/>
      <c r="D25" s="304"/>
      <c r="E25" s="305"/>
      <c r="F25" s="306"/>
      <c r="G25" s="307"/>
      <c r="H25" s="308"/>
      <c r="I25" s="309"/>
      <c r="J25" s="309"/>
      <c r="K25" s="310" t="str">
        <f t="shared" si="6"/>
        <v/>
      </c>
      <c r="L25" s="311"/>
      <c r="M25" s="310" t="str">
        <f t="shared" si="7"/>
        <v/>
      </c>
      <c r="N25" s="309"/>
      <c r="O25" s="311"/>
      <c r="P25" s="309"/>
      <c r="Q25" s="310" t="str">
        <f t="shared" si="8"/>
        <v/>
      </c>
      <c r="R25" s="314" t="str">
        <f t="shared" si="9"/>
        <v/>
      </c>
      <c r="S25" s="312"/>
      <c r="T25" s="313" t="str">
        <f t="shared" si="0"/>
        <v/>
      </c>
      <c r="U25" s="314" t="str">
        <f t="shared" si="1"/>
        <v/>
      </c>
      <c r="V25" s="345"/>
      <c r="W25" s="360"/>
      <c r="X25" s="361"/>
      <c r="Z25" s="15" t="e">
        <f>VLOOKUP(E25,'管理用（このシートは削除しないでください）'!$H$25:$M$38,2,FALSE)</f>
        <v>#N/A</v>
      </c>
      <c r="AA25" s="208" t="e">
        <f>VLOOKUP(E25,'管理用（このシートは削除しないでください）'!$H$25:$M$38,3,FALSE)</f>
        <v>#N/A</v>
      </c>
      <c r="AB25" s="15" t="e">
        <f>VLOOKUP(E25,'管理用（このシートは削除しないでください）'!$H$25:$M$38,4,FALSE)</f>
        <v>#N/A</v>
      </c>
      <c r="AC25" s="208" t="e">
        <f>VLOOKUP(E25,'管理用（このシートは削除しないでください）'!$H$25:$M$38,5,FALSE)</f>
        <v>#N/A</v>
      </c>
      <c r="AD25" s="208" t="e">
        <f>VLOOKUP(E25,'管理用（このシートは削除しないでください）'!$H$25:$M$38,6,FALSE)</f>
        <v>#N/A</v>
      </c>
    </row>
    <row r="26" spans="1:30" s="15" customFormat="1" ht="39.75" customHeight="1" thickBot="1">
      <c r="A26" s="284"/>
      <c r="B26" s="284"/>
      <c r="C26" s="354"/>
      <c r="D26" s="315"/>
      <c r="E26" s="316"/>
      <c r="F26" s="317"/>
      <c r="G26" s="318"/>
      <c r="H26" s="320"/>
      <c r="I26" s="321"/>
      <c r="J26" s="321"/>
      <c r="K26" s="322" t="str">
        <f t="shared" si="6"/>
        <v/>
      </c>
      <c r="L26" s="323"/>
      <c r="M26" s="322" t="str">
        <f t="shared" si="7"/>
        <v/>
      </c>
      <c r="N26" s="321"/>
      <c r="O26" s="323"/>
      <c r="P26" s="321"/>
      <c r="Q26" s="322" t="str">
        <f t="shared" si="8"/>
        <v/>
      </c>
      <c r="R26" s="324" t="str">
        <f t="shared" si="9"/>
        <v/>
      </c>
      <c r="S26" s="325"/>
      <c r="T26" s="326" t="str">
        <f t="shared" si="0"/>
        <v/>
      </c>
      <c r="U26" s="324" t="str">
        <f t="shared" si="1"/>
        <v/>
      </c>
      <c r="V26" s="346"/>
      <c r="W26" s="362"/>
      <c r="X26" s="363"/>
      <c r="Z26" s="15" t="e">
        <f>VLOOKUP(E26,'管理用（このシートは削除しないでください）'!$H$25:$M$38,2,FALSE)</f>
        <v>#N/A</v>
      </c>
      <c r="AA26" s="208" t="e">
        <f>VLOOKUP(E26,'管理用（このシートは削除しないでください）'!$H$25:$M$38,3,FALSE)</f>
        <v>#N/A</v>
      </c>
      <c r="AB26" s="15" t="e">
        <f>VLOOKUP(E26,'管理用（このシートは削除しないでください）'!$H$25:$M$38,4,FALSE)</f>
        <v>#N/A</v>
      </c>
      <c r="AC26" s="208" t="e">
        <f>VLOOKUP(E26,'管理用（このシートは削除しないでください）'!$H$25:$M$38,5,FALSE)</f>
        <v>#N/A</v>
      </c>
      <c r="AD26" s="208" t="e">
        <f>VLOOKUP(E26,'管理用（このシートは削除しないでください）'!$H$25:$M$38,6,FALSE)</f>
        <v>#N/A</v>
      </c>
    </row>
    <row r="27" spans="1:30" s="15" customFormat="1" ht="39.75" customHeight="1" thickTop="1" thickBot="1">
      <c r="A27" s="284"/>
      <c r="B27" s="284"/>
      <c r="C27" s="287"/>
      <c r="D27" s="287"/>
      <c r="F27" s="288"/>
      <c r="G27" s="289"/>
      <c r="H27" s="348" t="s">
        <v>125</v>
      </c>
      <c r="I27" s="327" t="str">
        <f>IF(I7="","",SUM(I7:I26))</f>
        <v/>
      </c>
      <c r="J27" s="327" t="str">
        <f>IF(J7="","",SUM(J7:J26))</f>
        <v/>
      </c>
      <c r="K27" s="327" t="str">
        <f>IF(K7="","",SUM(K7:K26))</f>
        <v/>
      </c>
      <c r="L27" s="350" t="s">
        <v>562</v>
      </c>
      <c r="M27" s="347" t="s">
        <v>482</v>
      </c>
      <c r="N27" s="327" t="str">
        <f>IF(N7="","",SUM(N7:N26))</f>
        <v/>
      </c>
      <c r="O27" s="350" t="s">
        <v>562</v>
      </c>
      <c r="P27" s="347" t="s">
        <v>482</v>
      </c>
      <c r="Q27" s="347" t="str">
        <f>IF(Q7="","",SUM(Q7:Q26))</f>
        <v/>
      </c>
      <c r="R27" s="327" t="str">
        <f>IF(R7="","",SUM(R7:R26))</f>
        <v/>
      </c>
      <c r="S27" s="327" t="str">
        <f>IF(S7="","",SUM(S7:S26))</f>
        <v/>
      </c>
      <c r="T27" s="327" t="str">
        <f>IF(T7="","",SUM(T7:T26))</f>
        <v/>
      </c>
      <c r="U27" s="328" t="str">
        <f>IF(U7="","",SUM(U7:U26))</f>
        <v/>
      </c>
      <c r="V27" s="290"/>
      <c r="W27" s="290"/>
      <c r="X27" s="290"/>
      <c r="AA27" s="208"/>
      <c r="AC27" s="208"/>
      <c r="AD27" s="208"/>
    </row>
    <row r="29" spans="1:30" ht="17.25">
      <c r="C29" s="194" t="s">
        <v>469</v>
      </c>
    </row>
    <row r="31" spans="1:30">
      <c r="C31" t="s">
        <v>470</v>
      </c>
    </row>
    <row r="32" spans="1:30">
      <c r="C32" t="s">
        <v>471</v>
      </c>
    </row>
    <row r="33" spans="3:3">
      <c r="C33" t="s">
        <v>563</v>
      </c>
    </row>
    <row r="34" spans="3:3">
      <c r="C34" t="s">
        <v>564</v>
      </c>
    </row>
    <row r="35" spans="3:3">
      <c r="C35" t="s">
        <v>565</v>
      </c>
    </row>
    <row r="36" spans="3:3">
      <c r="C36" t="s">
        <v>566</v>
      </c>
    </row>
    <row r="37" spans="3:3">
      <c r="C37" t="s">
        <v>567</v>
      </c>
    </row>
    <row r="38" spans="3:3">
      <c r="C38" t="s">
        <v>568</v>
      </c>
    </row>
    <row r="39" spans="3:3">
      <c r="C39" t="s">
        <v>472</v>
      </c>
    </row>
    <row r="40" spans="3:3">
      <c r="C40" t="s">
        <v>569</v>
      </c>
    </row>
    <row r="41" spans="3:3">
      <c r="C41" t="s">
        <v>570</v>
      </c>
    </row>
    <row r="42" spans="3:3">
      <c r="C42" t="s">
        <v>571</v>
      </c>
    </row>
    <row r="43" spans="3:3">
      <c r="C43" t="s">
        <v>572</v>
      </c>
    </row>
  </sheetData>
  <mergeCells count="2">
    <mergeCell ref="L4:N4"/>
    <mergeCell ref="O4:Q4"/>
  </mergeCells>
  <phoneticPr fontId="6"/>
  <dataValidations count="4">
    <dataValidation type="list" allowBlank="1" showInputMessage="1" showErrorMessage="1" sqref="E7:E27" xr:uid="{00000000-0002-0000-0000-000000000000}">
      <formula1>補助事業名</formula1>
    </dataValidation>
    <dataValidation type="list" allowBlank="1" showInputMessage="1" showErrorMessage="1" sqref="F7:F27" xr:uid="{00000000-0002-0000-0000-000001000000}">
      <formula1>INDIRECT(E7)</formula1>
    </dataValidation>
    <dataValidation type="list" allowBlank="1" showInputMessage="1" showErrorMessage="1" sqref="X7:X26" xr:uid="{4FF637D8-C1D1-4904-B843-2F72C3F8565F}">
      <formula1>"単年,複数年"</formula1>
    </dataValidation>
    <dataValidation type="list" allowBlank="1" showInputMessage="1" showErrorMessage="1" sqref="W7:W26" xr:uid="{25750E2D-8D52-4940-A398-61CD57B06757}">
      <formula1>"無,有"</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heetViews>
  <sheetFormatPr defaultColWidth="9" defaultRowHeight="12"/>
  <cols>
    <col min="1" max="1" width="11.25" style="38" customWidth="1"/>
    <col min="2" max="18" width="10" style="38" customWidth="1"/>
    <col min="19" max="16384" width="9" style="38"/>
  </cols>
  <sheetData>
    <row r="1" spans="1:11">
      <c r="A1" s="38" t="s">
        <v>303</v>
      </c>
    </row>
    <row r="2" spans="1:11" ht="18" customHeight="1">
      <c r="A2" s="412" t="s">
        <v>128</v>
      </c>
      <c r="B2" s="412"/>
      <c r="C2" s="412"/>
      <c r="D2" s="412"/>
      <c r="E2" s="412"/>
      <c r="F2" s="412"/>
      <c r="G2" s="412"/>
      <c r="H2" s="412"/>
      <c r="I2" s="412"/>
      <c r="J2" s="412"/>
      <c r="K2" s="412"/>
    </row>
    <row r="5" spans="1:11" ht="18.75" customHeight="1">
      <c r="A5" s="40" t="s">
        <v>65</v>
      </c>
      <c r="B5" s="416" t="s">
        <v>302</v>
      </c>
      <c r="C5" s="416"/>
      <c r="D5" s="416"/>
      <c r="E5" s="416"/>
      <c r="F5" s="416"/>
    </row>
    <row r="6" spans="1:11" ht="12" customHeight="1">
      <c r="A6" s="46"/>
      <c r="B6" s="47"/>
      <c r="C6" s="47"/>
      <c r="D6" s="47"/>
      <c r="E6" s="47"/>
      <c r="F6" s="47"/>
    </row>
    <row r="8" spans="1:11">
      <c r="A8" s="416" t="s">
        <v>304</v>
      </c>
      <c r="B8" s="416"/>
      <c r="C8" s="416"/>
      <c r="D8" s="416" t="s">
        <v>305</v>
      </c>
      <c r="E8" s="416"/>
      <c r="F8" s="416"/>
      <c r="G8" s="416" t="s">
        <v>115</v>
      </c>
      <c r="H8" s="416"/>
      <c r="I8" s="416"/>
      <c r="J8" s="416"/>
      <c r="K8" s="416"/>
    </row>
    <row r="9" spans="1:11" ht="18.75" customHeight="1">
      <c r="A9" s="417"/>
      <c r="B9" s="417"/>
      <c r="C9" s="417"/>
      <c r="D9" s="417"/>
      <c r="E9" s="417"/>
      <c r="F9" s="417"/>
      <c r="G9" s="417"/>
      <c r="H9" s="417"/>
      <c r="I9" s="417"/>
      <c r="J9" s="417"/>
      <c r="K9" s="417"/>
    </row>
    <row r="10" spans="1:11">
      <c r="A10" s="416" t="s">
        <v>306</v>
      </c>
      <c r="B10" s="416"/>
      <c r="C10" s="416"/>
      <c r="D10" s="416" t="s">
        <v>307</v>
      </c>
      <c r="E10" s="416"/>
      <c r="F10" s="416"/>
      <c r="G10" s="416" t="s">
        <v>115</v>
      </c>
      <c r="H10" s="416"/>
      <c r="I10" s="416"/>
      <c r="J10" s="416"/>
      <c r="K10" s="416"/>
    </row>
    <row r="11" spans="1:11" ht="18.75" customHeight="1">
      <c r="A11" s="417"/>
      <c r="B11" s="417"/>
      <c r="C11" s="417"/>
      <c r="D11" s="417"/>
      <c r="E11" s="417"/>
      <c r="F11" s="417"/>
      <c r="G11" s="417"/>
      <c r="H11" s="417"/>
      <c r="I11" s="417"/>
      <c r="J11" s="417"/>
      <c r="K11" s="417"/>
    </row>
    <row r="12" spans="1:11" ht="12" customHeight="1">
      <c r="A12" s="45"/>
      <c r="B12" s="45"/>
      <c r="C12" s="45"/>
      <c r="D12" s="45"/>
      <c r="E12" s="45"/>
      <c r="F12" s="45"/>
      <c r="G12" s="45"/>
      <c r="H12" s="45"/>
      <c r="I12" s="45"/>
      <c r="J12" s="45"/>
      <c r="K12" s="45"/>
    </row>
    <row r="13" spans="1:11" ht="12" customHeight="1">
      <c r="A13" s="45"/>
      <c r="B13" s="45"/>
      <c r="C13" s="45"/>
      <c r="D13" s="45"/>
      <c r="E13" s="45"/>
      <c r="F13" s="45"/>
      <c r="G13" s="45"/>
      <c r="H13" s="45"/>
      <c r="I13" s="45"/>
      <c r="J13" s="45"/>
      <c r="K13" s="45"/>
    </row>
    <row r="14" spans="1:11">
      <c r="A14" s="38" t="s">
        <v>158</v>
      </c>
    </row>
    <row r="15" spans="1:11" ht="3.75" customHeight="1"/>
    <row r="16" spans="1:11">
      <c r="A16" s="414" t="s">
        <v>116</v>
      </c>
      <c r="B16" s="413" t="s">
        <v>129</v>
      </c>
      <c r="C16" s="413"/>
      <c r="D16" s="413"/>
      <c r="E16" s="413"/>
      <c r="F16" s="413"/>
      <c r="G16" s="413" t="s">
        <v>130</v>
      </c>
      <c r="H16" s="413"/>
      <c r="I16" s="413"/>
      <c r="J16" s="413"/>
      <c r="K16" s="413"/>
    </row>
    <row r="17" spans="1:11" ht="18.75" customHeight="1">
      <c r="A17" s="415"/>
      <c r="B17" s="127" t="s">
        <v>443</v>
      </c>
      <c r="C17" s="142" t="s">
        <v>444</v>
      </c>
      <c r="D17" s="128" t="s">
        <v>445</v>
      </c>
      <c r="E17" s="128" t="s">
        <v>446</v>
      </c>
      <c r="F17" s="143" t="s">
        <v>444</v>
      </c>
      <c r="G17" s="127" t="s">
        <v>443</v>
      </c>
      <c r="H17" s="142" t="s">
        <v>444</v>
      </c>
      <c r="I17" s="128" t="s">
        <v>445</v>
      </c>
      <c r="J17" s="128" t="s">
        <v>446</v>
      </c>
      <c r="K17" s="143" t="s">
        <v>444</v>
      </c>
    </row>
    <row r="18" spans="1:11" ht="18.75" customHeight="1">
      <c r="A18" s="40" t="s">
        <v>145</v>
      </c>
      <c r="B18" s="418"/>
      <c r="C18" s="418"/>
      <c r="D18" s="418"/>
      <c r="E18" s="418"/>
      <c r="F18" s="418"/>
      <c r="G18" s="426"/>
      <c r="H18" s="542"/>
      <c r="I18" s="542"/>
      <c r="J18" s="542"/>
      <c r="K18" s="427"/>
    </row>
    <row r="19" spans="1:11" ht="12" customHeight="1">
      <c r="A19" s="413" t="s">
        <v>390</v>
      </c>
      <c r="B19" s="552"/>
      <c r="C19" s="553"/>
      <c r="D19" s="553"/>
      <c r="E19" s="553"/>
      <c r="F19" s="554"/>
      <c r="G19" s="487" t="s">
        <v>331</v>
      </c>
      <c r="H19" s="488"/>
      <c r="I19" s="488"/>
      <c r="J19" s="488"/>
      <c r="K19" s="535"/>
    </row>
    <row r="20" spans="1:11" ht="19.5" customHeight="1">
      <c r="A20" s="413"/>
      <c r="B20" s="476"/>
      <c r="C20" s="477"/>
      <c r="D20" s="477"/>
      <c r="E20" s="477"/>
      <c r="F20" s="478"/>
      <c r="G20" s="428" t="s">
        <v>332</v>
      </c>
      <c r="H20" s="530"/>
      <c r="I20" s="561"/>
      <c r="J20" s="562"/>
      <c r="K20" s="563"/>
    </row>
    <row r="21" spans="1:11" ht="22.5" customHeight="1">
      <c r="A21" s="413"/>
      <c r="B21" s="555"/>
      <c r="C21" s="556"/>
      <c r="D21" s="556"/>
      <c r="E21" s="556"/>
      <c r="F21" s="557"/>
      <c r="G21" s="428" t="s">
        <v>333</v>
      </c>
      <c r="H21" s="530"/>
      <c r="I21" s="564"/>
      <c r="J21" s="564"/>
      <c r="K21" s="565"/>
    </row>
    <row r="22" spans="1:11">
      <c r="A22" s="442" t="s">
        <v>135</v>
      </c>
      <c r="B22" s="413" t="s">
        <v>133</v>
      </c>
      <c r="C22" s="413"/>
      <c r="D22" s="413"/>
      <c r="E22" s="413"/>
      <c r="F22" s="413"/>
      <c r="G22" s="413" t="s">
        <v>134</v>
      </c>
      <c r="H22" s="413"/>
      <c r="I22" s="413"/>
      <c r="J22" s="413"/>
      <c r="K22" s="413"/>
    </row>
    <row r="23" spans="1:11" ht="18.75" customHeight="1">
      <c r="A23" s="415"/>
      <c r="B23" s="418"/>
      <c r="C23" s="418"/>
      <c r="D23" s="418"/>
      <c r="E23" s="418"/>
      <c r="F23" s="418"/>
      <c r="G23" s="418"/>
      <c r="H23" s="418"/>
      <c r="I23" s="418"/>
      <c r="J23" s="418"/>
      <c r="K23" s="418"/>
    </row>
    <row r="24" spans="1:11" ht="12" customHeight="1">
      <c r="A24" s="441" t="s">
        <v>136</v>
      </c>
      <c r="B24" s="40" t="s">
        <v>137</v>
      </c>
      <c r="C24" s="416" t="s">
        <v>138</v>
      </c>
      <c r="D24" s="416"/>
      <c r="E24" s="416"/>
      <c r="F24" s="416"/>
      <c r="G24" s="416"/>
      <c r="H24" s="416"/>
      <c r="I24" s="416"/>
      <c r="J24" s="416"/>
      <c r="K24" s="416"/>
    </row>
    <row r="25" spans="1:11">
      <c r="A25" s="441"/>
      <c r="B25" s="418"/>
      <c r="C25" s="40" t="s">
        <v>139</v>
      </c>
      <c r="D25" s="40" t="s">
        <v>140</v>
      </c>
      <c r="E25" s="40" t="s">
        <v>141</v>
      </c>
      <c r="F25" s="426" t="s">
        <v>134</v>
      </c>
      <c r="G25" s="427"/>
      <c r="H25" s="413" t="s">
        <v>142</v>
      </c>
      <c r="I25" s="413"/>
      <c r="J25" s="413"/>
      <c r="K25" s="413"/>
    </row>
    <row r="26" spans="1:11" ht="18.75" customHeight="1">
      <c r="A26" s="441"/>
      <c r="B26" s="418"/>
      <c r="C26" s="51"/>
      <c r="D26" s="48"/>
      <c r="E26" s="52"/>
      <c r="F26" s="450"/>
      <c r="G26" s="450"/>
      <c r="H26" s="44" t="s">
        <v>143</v>
      </c>
      <c r="I26" s="55"/>
      <c r="J26" s="44" t="s">
        <v>144</v>
      </c>
      <c r="K26" s="40"/>
    </row>
    <row r="27" spans="1:11" ht="18.75" customHeight="1">
      <c r="A27" s="441"/>
      <c r="B27" s="418"/>
      <c r="C27" s="51"/>
      <c r="D27" s="48"/>
      <c r="E27" s="52"/>
      <c r="F27" s="450"/>
      <c r="G27" s="450"/>
      <c r="H27" s="44" t="s">
        <v>143</v>
      </c>
      <c r="I27" s="55"/>
      <c r="J27" s="44" t="s">
        <v>144</v>
      </c>
      <c r="K27" s="40"/>
    </row>
    <row r="30" spans="1:11">
      <c r="A30" s="38" t="s">
        <v>159</v>
      </c>
    </row>
    <row r="31" spans="1:11" ht="3.75" customHeight="1"/>
    <row r="32" spans="1:11">
      <c r="A32" s="421" t="s">
        <v>44</v>
      </c>
      <c r="B32" s="485" t="s">
        <v>343</v>
      </c>
      <c r="C32" s="486"/>
      <c r="D32" s="453"/>
      <c r="E32" s="422" t="s">
        <v>344</v>
      </c>
      <c r="F32" s="423"/>
      <c r="G32" s="424"/>
      <c r="H32" s="421" t="s">
        <v>125</v>
      </c>
      <c r="I32" s="515" t="s">
        <v>238</v>
      </c>
      <c r="J32" s="515"/>
      <c r="K32" s="515"/>
    </row>
    <row r="33" spans="1:11" ht="18.75" customHeight="1">
      <c r="A33" s="551"/>
      <c r="B33" s="547" t="s">
        <v>337</v>
      </c>
      <c r="C33" s="107"/>
      <c r="D33" s="107"/>
      <c r="E33" s="419" t="s">
        <v>339</v>
      </c>
      <c r="F33" s="421" t="s">
        <v>417</v>
      </c>
      <c r="G33" s="480" t="s">
        <v>122</v>
      </c>
      <c r="H33" s="551"/>
      <c r="I33" s="515"/>
      <c r="J33" s="515"/>
      <c r="K33" s="515"/>
    </row>
    <row r="34" spans="1:11" ht="18.75" customHeight="1">
      <c r="A34" s="420"/>
      <c r="B34" s="548"/>
      <c r="C34" s="39" t="s">
        <v>338</v>
      </c>
      <c r="D34" s="39" t="s">
        <v>442</v>
      </c>
      <c r="E34" s="549"/>
      <c r="F34" s="420"/>
      <c r="G34" s="482"/>
      <c r="H34" s="420"/>
      <c r="I34" s="515"/>
      <c r="J34" s="515"/>
      <c r="K34" s="515"/>
    </row>
    <row r="35" spans="1:11" ht="30" customHeight="1">
      <c r="A35" s="178" t="s">
        <v>463</v>
      </c>
      <c r="B35" s="146"/>
      <c r="C35" s="146"/>
      <c r="D35" s="146"/>
      <c r="E35" s="146"/>
      <c r="F35" s="146"/>
      <c r="G35" s="146"/>
      <c r="H35" s="48" t="str">
        <f>IF(SUM(B35+E35+F35+G35)=0,"",SUM(B35+E35+F35+G35))</f>
        <v/>
      </c>
      <c r="I35" s="519"/>
      <c r="J35" s="520"/>
      <c r="K35" s="521"/>
    </row>
    <row r="36" spans="1:11" ht="15" customHeight="1">
      <c r="A36" s="550" t="s">
        <v>464</v>
      </c>
      <c r="B36" s="213"/>
      <c r="C36" s="213"/>
      <c r="D36" s="213"/>
      <c r="E36" s="213"/>
      <c r="F36" s="213"/>
      <c r="G36" s="213"/>
      <c r="H36" s="49" t="str">
        <f t="shared" ref="H36:H37" si="0">IF(SUM(B36+E36+F36+G36)=0,"",SUM(B36+E36+F36+G36))</f>
        <v/>
      </c>
      <c r="I36" s="522"/>
      <c r="J36" s="523"/>
      <c r="K36" s="524"/>
    </row>
    <row r="37" spans="1:11" ht="15" customHeight="1">
      <c r="A37" s="418"/>
      <c r="B37" s="151"/>
      <c r="C37" s="151"/>
      <c r="D37" s="151"/>
      <c r="E37" s="151"/>
      <c r="F37" s="151"/>
      <c r="G37" s="151"/>
      <c r="H37" s="50" t="str">
        <f t="shared" si="0"/>
        <v/>
      </c>
      <c r="I37" s="525"/>
      <c r="J37" s="526"/>
      <c r="K37" s="527"/>
    </row>
    <row r="38" spans="1:11" ht="12" customHeight="1">
      <c r="A38" s="46"/>
      <c r="B38" s="53"/>
      <c r="C38" s="53"/>
      <c r="D38" s="53"/>
      <c r="E38" s="53"/>
      <c r="F38" s="53"/>
      <c r="G38" s="53"/>
      <c r="H38" s="53"/>
      <c r="I38" s="53"/>
      <c r="J38" s="53"/>
      <c r="K38" s="53"/>
    </row>
    <row r="40" spans="1:11">
      <c r="A40" s="38" t="s">
        <v>160</v>
      </c>
    </row>
    <row r="41" spans="1:11" ht="3.75" customHeight="1"/>
    <row r="42" spans="1:11" ht="18.75" customHeight="1">
      <c r="A42" s="432"/>
      <c r="B42" s="433"/>
      <c r="C42" s="433"/>
      <c r="D42" s="433"/>
      <c r="E42" s="433"/>
      <c r="F42" s="433"/>
      <c r="G42" s="433"/>
      <c r="H42" s="433"/>
      <c r="I42" s="433"/>
      <c r="J42" s="433"/>
      <c r="K42" s="434"/>
    </row>
    <row r="43" spans="1:11" ht="18.75" customHeight="1">
      <c r="A43" s="435"/>
      <c r="B43" s="436"/>
      <c r="C43" s="436"/>
      <c r="D43" s="436"/>
      <c r="E43" s="436"/>
      <c r="F43" s="436"/>
      <c r="G43" s="436"/>
      <c r="H43" s="436"/>
      <c r="I43" s="436"/>
      <c r="J43" s="436"/>
      <c r="K43" s="437"/>
    </row>
    <row r="44" spans="1:11" ht="18.75" customHeight="1">
      <c r="A44" s="435"/>
      <c r="B44" s="436"/>
      <c r="C44" s="436"/>
      <c r="D44" s="436"/>
      <c r="E44" s="436"/>
      <c r="F44" s="436"/>
      <c r="G44" s="436"/>
      <c r="H44" s="436"/>
      <c r="I44" s="436"/>
      <c r="J44" s="436"/>
      <c r="K44" s="437"/>
    </row>
    <row r="45" spans="1:11" ht="18.75" customHeight="1">
      <c r="A45" s="438"/>
      <c r="B45" s="439"/>
      <c r="C45" s="439"/>
      <c r="D45" s="439"/>
      <c r="E45" s="439"/>
      <c r="F45" s="439"/>
      <c r="G45" s="439"/>
      <c r="H45" s="439"/>
      <c r="I45" s="439"/>
      <c r="J45" s="439"/>
      <c r="K45" s="440"/>
    </row>
    <row r="48" spans="1:11">
      <c r="A48" s="38" t="s">
        <v>285</v>
      </c>
    </row>
    <row r="49" spans="1:11" ht="3.75" customHeight="1"/>
    <row r="50" spans="1:11" ht="18.75" customHeight="1">
      <c r="A50" s="479" t="s">
        <v>336</v>
      </c>
      <c r="B50" s="480"/>
      <c r="C50" s="566"/>
      <c r="D50" s="567"/>
      <c r="E50" s="568"/>
    </row>
    <row r="51" spans="1:11" ht="18.75" customHeight="1">
      <c r="A51" s="78" t="s">
        <v>340</v>
      </c>
      <c r="B51" s="108"/>
      <c r="C51" s="108"/>
      <c r="D51" s="108"/>
      <c r="E51" s="108"/>
      <c r="F51" s="108"/>
      <c r="G51" s="108"/>
      <c r="H51" s="108"/>
      <c r="I51" s="108"/>
      <c r="J51" s="108"/>
      <c r="K51" s="62"/>
    </row>
    <row r="52" spans="1:11" ht="18.75" customHeight="1">
      <c r="A52" s="572" t="s">
        <v>334</v>
      </c>
      <c r="B52" s="573"/>
      <c r="C52" s="573"/>
      <c r="D52" s="573"/>
      <c r="E52" s="573"/>
      <c r="F52" s="573"/>
      <c r="G52" s="573"/>
      <c r="H52" s="573"/>
      <c r="I52" s="573"/>
      <c r="J52" s="573"/>
      <c r="K52" s="574"/>
    </row>
    <row r="53" spans="1:11" ht="18.75" customHeight="1">
      <c r="A53" s="79"/>
      <c r="B53" s="432"/>
      <c r="C53" s="433"/>
      <c r="D53" s="433"/>
      <c r="E53" s="433"/>
      <c r="F53" s="433"/>
      <c r="G53" s="433"/>
      <c r="H53" s="433"/>
      <c r="I53" s="433"/>
      <c r="J53" s="433"/>
      <c r="K53" s="434"/>
    </row>
    <row r="54" spans="1:11" ht="18.75" customHeight="1">
      <c r="A54" s="79"/>
      <c r="B54" s="435"/>
      <c r="C54" s="436"/>
      <c r="D54" s="436"/>
      <c r="E54" s="436"/>
      <c r="F54" s="436"/>
      <c r="G54" s="436"/>
      <c r="H54" s="436"/>
      <c r="I54" s="436"/>
      <c r="J54" s="436"/>
      <c r="K54" s="437"/>
    </row>
    <row r="55" spans="1:11" ht="18.75" customHeight="1">
      <c r="A55" s="79"/>
      <c r="B55" s="438"/>
      <c r="C55" s="439"/>
      <c r="D55" s="439"/>
      <c r="E55" s="439"/>
      <c r="F55" s="439"/>
      <c r="G55" s="439"/>
      <c r="H55" s="439"/>
      <c r="I55" s="439"/>
      <c r="J55" s="439"/>
      <c r="K55" s="440"/>
    </row>
    <row r="56" spans="1:11" ht="8.25" customHeight="1">
      <c r="A56" s="59"/>
      <c r="K56" s="103"/>
    </row>
    <row r="57" spans="1:11" ht="30" customHeight="1">
      <c r="A57" s="569" t="s">
        <v>335</v>
      </c>
      <c r="B57" s="570"/>
      <c r="C57" s="570"/>
      <c r="D57" s="570"/>
      <c r="E57" s="570"/>
      <c r="F57" s="570"/>
      <c r="G57" s="570"/>
      <c r="H57" s="570"/>
      <c r="I57" s="570"/>
      <c r="J57" s="570"/>
      <c r="K57" s="571"/>
    </row>
    <row r="58" spans="1:11" ht="18.75" customHeight="1">
      <c r="A58" s="79"/>
      <c r="B58" s="432"/>
      <c r="C58" s="433"/>
      <c r="D58" s="433"/>
      <c r="E58" s="433"/>
      <c r="F58" s="433"/>
      <c r="G58" s="433"/>
      <c r="H58" s="433"/>
      <c r="I58" s="433"/>
      <c r="J58" s="433"/>
      <c r="K58" s="434"/>
    </row>
    <row r="59" spans="1:11" ht="18.75" customHeight="1">
      <c r="A59" s="79"/>
      <c r="B59" s="435"/>
      <c r="C59" s="436"/>
      <c r="D59" s="436"/>
      <c r="E59" s="436"/>
      <c r="F59" s="436"/>
      <c r="G59" s="436"/>
      <c r="H59" s="436"/>
      <c r="I59" s="436"/>
      <c r="J59" s="436"/>
      <c r="K59" s="437"/>
    </row>
    <row r="60" spans="1:11" ht="18.75" customHeight="1">
      <c r="A60" s="80"/>
      <c r="B60" s="438"/>
      <c r="C60" s="439"/>
      <c r="D60" s="439"/>
      <c r="E60" s="439"/>
      <c r="F60" s="439"/>
      <c r="G60" s="439"/>
      <c r="H60" s="439"/>
      <c r="I60" s="439"/>
      <c r="J60" s="439"/>
      <c r="K60" s="440"/>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6"/>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heetViews>
  <sheetFormatPr defaultColWidth="9" defaultRowHeight="12"/>
  <cols>
    <col min="1" max="1" width="11.25" style="38" customWidth="1"/>
    <col min="2" max="18" width="10" style="38" customWidth="1"/>
    <col min="19" max="16384" width="9" style="38"/>
  </cols>
  <sheetData>
    <row r="1" spans="1:11">
      <c r="A1" s="38" t="s">
        <v>341</v>
      </c>
    </row>
    <row r="2" spans="1:11" ht="18" customHeight="1">
      <c r="A2" s="412" t="s">
        <v>128</v>
      </c>
      <c r="B2" s="412"/>
      <c r="C2" s="412"/>
      <c r="D2" s="412"/>
      <c r="E2" s="412"/>
      <c r="F2" s="412"/>
      <c r="G2" s="412"/>
      <c r="H2" s="412"/>
      <c r="I2" s="412"/>
      <c r="J2" s="412"/>
      <c r="K2" s="412"/>
    </row>
    <row r="5" spans="1:11" ht="18.75" customHeight="1">
      <c r="A5" s="40" t="s">
        <v>65</v>
      </c>
      <c r="B5" s="416" t="s">
        <v>342</v>
      </c>
      <c r="C5" s="416"/>
      <c r="D5" s="416"/>
      <c r="E5" s="416"/>
      <c r="F5" s="416"/>
    </row>
    <row r="6" spans="1:11" ht="12" customHeight="1">
      <c r="A6" s="46"/>
      <c r="B6" s="47"/>
      <c r="C6" s="47"/>
      <c r="D6" s="47"/>
      <c r="E6" s="47"/>
      <c r="F6" s="47"/>
    </row>
    <row r="8" spans="1:11">
      <c r="A8" s="416" t="s">
        <v>114</v>
      </c>
      <c r="B8" s="416"/>
      <c r="C8" s="416"/>
      <c r="D8" s="416" t="s">
        <v>155</v>
      </c>
      <c r="E8" s="416"/>
      <c r="F8" s="416"/>
      <c r="G8" s="416" t="s">
        <v>115</v>
      </c>
      <c r="H8" s="416"/>
      <c r="I8" s="416"/>
      <c r="J8" s="416"/>
      <c r="K8" s="416"/>
    </row>
    <row r="9" spans="1:11" ht="18.75" customHeight="1">
      <c r="A9" s="417"/>
      <c r="B9" s="417"/>
      <c r="C9" s="417"/>
      <c r="D9" s="417"/>
      <c r="E9" s="417"/>
      <c r="F9" s="417"/>
      <c r="G9" s="417"/>
      <c r="H9" s="417"/>
      <c r="I9" s="417"/>
      <c r="J9" s="417"/>
      <c r="K9" s="417"/>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158</v>
      </c>
    </row>
    <row r="13" spans="1:11" ht="3.75" customHeight="1"/>
    <row r="14" spans="1:11">
      <c r="A14" s="414" t="s">
        <v>116</v>
      </c>
      <c r="B14" s="413" t="s">
        <v>129</v>
      </c>
      <c r="C14" s="413"/>
      <c r="D14" s="413"/>
      <c r="E14" s="413"/>
      <c r="F14" s="413"/>
      <c r="G14" s="413" t="s">
        <v>130</v>
      </c>
      <c r="H14" s="413"/>
      <c r="I14" s="413"/>
      <c r="J14" s="413"/>
      <c r="K14" s="413"/>
    </row>
    <row r="15" spans="1:11" ht="18.75" customHeight="1">
      <c r="A15" s="415"/>
      <c r="B15" s="127" t="s">
        <v>443</v>
      </c>
      <c r="C15" s="142" t="s">
        <v>444</v>
      </c>
      <c r="D15" s="128" t="s">
        <v>445</v>
      </c>
      <c r="E15" s="128" t="s">
        <v>446</v>
      </c>
      <c r="F15" s="143" t="s">
        <v>444</v>
      </c>
      <c r="G15" s="127" t="s">
        <v>443</v>
      </c>
      <c r="H15" s="142" t="s">
        <v>444</v>
      </c>
      <c r="I15" s="128" t="s">
        <v>445</v>
      </c>
      <c r="J15" s="128" t="s">
        <v>446</v>
      </c>
      <c r="K15" s="143" t="s">
        <v>444</v>
      </c>
    </row>
    <row r="16" spans="1:11" ht="18.75" customHeight="1">
      <c r="A16" s="40" t="s">
        <v>145</v>
      </c>
      <c r="B16" s="445"/>
      <c r="C16" s="464"/>
      <c r="D16" s="464"/>
      <c r="E16" s="464"/>
      <c r="F16" s="446"/>
      <c r="G16" s="426"/>
      <c r="H16" s="542"/>
      <c r="I16" s="542"/>
      <c r="J16" s="542"/>
      <c r="K16" s="427"/>
    </row>
    <row r="17" spans="1:11" ht="18.75" customHeight="1">
      <c r="A17" s="140" t="s">
        <v>224</v>
      </c>
      <c r="B17" s="134" t="s">
        <v>448</v>
      </c>
      <c r="C17" s="172"/>
      <c r="D17" s="135" t="s">
        <v>458</v>
      </c>
      <c r="E17" s="173"/>
      <c r="F17" s="137" t="s">
        <v>459</v>
      </c>
      <c r="G17" s="174">
        <f>C17+E17</f>
        <v>0</v>
      </c>
      <c r="H17" s="136"/>
      <c r="I17" s="139"/>
      <c r="J17" s="136"/>
      <c r="K17" s="175"/>
    </row>
    <row r="18" spans="1:11">
      <c r="A18" s="442" t="s">
        <v>135</v>
      </c>
      <c r="B18" s="413" t="s">
        <v>133</v>
      </c>
      <c r="C18" s="413"/>
      <c r="D18" s="413"/>
      <c r="E18" s="413"/>
      <c r="F18" s="413"/>
      <c r="G18" s="413" t="s">
        <v>134</v>
      </c>
      <c r="H18" s="413"/>
      <c r="I18" s="413"/>
      <c r="J18" s="413"/>
      <c r="K18" s="413"/>
    </row>
    <row r="19" spans="1:11" ht="18.75" customHeight="1">
      <c r="A19" s="415"/>
      <c r="B19" s="418"/>
      <c r="C19" s="418"/>
      <c r="D19" s="418"/>
      <c r="E19" s="418"/>
      <c r="F19" s="418"/>
      <c r="G19" s="418"/>
      <c r="H19" s="418"/>
      <c r="I19" s="418"/>
      <c r="J19" s="418"/>
      <c r="K19" s="418"/>
    </row>
    <row r="20" spans="1:11" ht="12" customHeight="1">
      <c r="A20" s="441" t="s">
        <v>136</v>
      </c>
      <c r="B20" s="40" t="s">
        <v>137</v>
      </c>
      <c r="C20" s="416" t="s">
        <v>138</v>
      </c>
      <c r="D20" s="416"/>
      <c r="E20" s="416"/>
      <c r="F20" s="416"/>
      <c r="G20" s="416"/>
      <c r="H20" s="416"/>
      <c r="I20" s="416"/>
      <c r="J20" s="416"/>
      <c r="K20" s="416"/>
    </row>
    <row r="21" spans="1:11">
      <c r="A21" s="441"/>
      <c r="B21" s="418"/>
      <c r="C21" s="40" t="s">
        <v>139</v>
      </c>
      <c r="D21" s="40" t="s">
        <v>140</v>
      </c>
      <c r="E21" s="40" t="s">
        <v>141</v>
      </c>
      <c r="F21" s="426" t="s">
        <v>134</v>
      </c>
      <c r="G21" s="427"/>
      <c r="H21" s="413" t="s">
        <v>142</v>
      </c>
      <c r="I21" s="413"/>
      <c r="J21" s="413"/>
      <c r="K21" s="413"/>
    </row>
    <row r="22" spans="1:11" ht="18.75" customHeight="1">
      <c r="A22" s="441"/>
      <c r="B22" s="418"/>
      <c r="C22" s="145"/>
      <c r="D22" s="146"/>
      <c r="E22" s="147"/>
      <c r="F22" s="425"/>
      <c r="G22" s="425"/>
      <c r="H22" s="44" t="s">
        <v>143</v>
      </c>
      <c r="I22" s="148"/>
      <c r="J22" s="44" t="s">
        <v>144</v>
      </c>
      <c r="K22" s="149"/>
    </row>
    <row r="23" spans="1:11" ht="18.75" customHeight="1">
      <c r="A23" s="441"/>
      <c r="B23" s="418"/>
      <c r="C23" s="145"/>
      <c r="D23" s="146"/>
      <c r="E23" s="147"/>
      <c r="F23" s="425"/>
      <c r="G23" s="425"/>
      <c r="H23" s="44" t="s">
        <v>143</v>
      </c>
      <c r="I23" s="148"/>
      <c r="J23" s="44" t="s">
        <v>144</v>
      </c>
      <c r="K23" s="149"/>
    </row>
    <row r="26" spans="1:11">
      <c r="A26" s="38" t="s">
        <v>159</v>
      </c>
    </row>
    <row r="27" spans="1:11" ht="3.75" customHeight="1"/>
    <row r="28" spans="1:11">
      <c r="A28" s="421" t="s">
        <v>44</v>
      </c>
      <c r="B28" s="485" t="s">
        <v>203</v>
      </c>
      <c r="C28" s="486"/>
      <c r="D28" s="486"/>
      <c r="E28" s="453"/>
      <c r="F28" s="485" t="s">
        <v>352</v>
      </c>
      <c r="G28" s="486"/>
      <c r="H28" s="486"/>
      <c r="I28" s="486"/>
      <c r="J28" s="453"/>
      <c r="K28" s="421" t="s">
        <v>125</v>
      </c>
    </row>
    <row r="29" spans="1:11" ht="13.5" customHeight="1">
      <c r="A29" s="551"/>
      <c r="B29" s="575" t="s">
        <v>266</v>
      </c>
      <c r="C29" s="575" t="s">
        <v>351</v>
      </c>
      <c r="D29" s="575" t="s">
        <v>282</v>
      </c>
      <c r="E29" s="575" t="s">
        <v>122</v>
      </c>
      <c r="F29" s="578" t="s">
        <v>353</v>
      </c>
      <c r="G29" s="111"/>
      <c r="H29" s="419" t="s">
        <v>339</v>
      </c>
      <c r="I29" s="419" t="s">
        <v>417</v>
      </c>
      <c r="J29" s="576" t="s">
        <v>122</v>
      </c>
      <c r="K29" s="551"/>
    </row>
    <row r="30" spans="1:11" ht="24">
      <c r="A30" s="420"/>
      <c r="B30" s="575"/>
      <c r="C30" s="575"/>
      <c r="D30" s="575"/>
      <c r="E30" s="575"/>
      <c r="F30" s="579"/>
      <c r="G30" s="43" t="s">
        <v>409</v>
      </c>
      <c r="H30" s="549"/>
      <c r="I30" s="549"/>
      <c r="J30" s="577"/>
      <c r="K30" s="420"/>
    </row>
    <row r="31" spans="1:11" ht="18.75" customHeight="1">
      <c r="A31" s="40" t="s">
        <v>460</v>
      </c>
      <c r="B31" s="146"/>
      <c r="C31" s="146"/>
      <c r="D31" s="146"/>
      <c r="E31" s="146"/>
      <c r="F31" s="154"/>
      <c r="G31" s="146"/>
      <c r="H31" s="146"/>
      <c r="I31" s="146"/>
      <c r="J31" s="146"/>
      <c r="K31" s="48" t="str">
        <f>IF(SUM(B31+C31+D31+E31+F31+H31+I31+J31)=0,"",SUM(B31+C31+D31+E31+F31+H31+I31+J31))</f>
        <v/>
      </c>
    </row>
    <row r="32" spans="1:11" ht="15" customHeight="1">
      <c r="A32" s="413" t="s">
        <v>461</v>
      </c>
      <c r="B32" s="213"/>
      <c r="C32" s="213"/>
      <c r="D32" s="213"/>
      <c r="E32" s="213"/>
      <c r="F32" s="214"/>
      <c r="G32" s="213"/>
      <c r="H32" s="213"/>
      <c r="I32" s="213"/>
      <c r="J32" s="213"/>
      <c r="K32" s="49" t="str">
        <f t="shared" ref="K32:K33" si="0">IF(SUM(B32+C32+D32+E32+F32+H32+I32+J32)=0,"",SUM(B32+C32+D32+E32+F32+H32+I32+J32))</f>
        <v/>
      </c>
    </row>
    <row r="33" spans="1:11" ht="15" customHeight="1">
      <c r="A33" s="413"/>
      <c r="B33" s="151"/>
      <c r="C33" s="151"/>
      <c r="D33" s="151"/>
      <c r="E33" s="151"/>
      <c r="F33" s="160"/>
      <c r="G33" s="151"/>
      <c r="H33" s="151"/>
      <c r="I33" s="151"/>
      <c r="J33" s="151"/>
      <c r="K33" s="50" t="str">
        <f t="shared" si="0"/>
        <v/>
      </c>
    </row>
    <row r="34" spans="1:11" ht="7.5" customHeight="1">
      <c r="A34" s="46"/>
      <c r="B34" s="53"/>
      <c r="C34" s="53"/>
      <c r="D34" s="53"/>
      <c r="E34" s="53"/>
      <c r="F34" s="53"/>
      <c r="G34" s="53"/>
      <c r="H34" s="53"/>
      <c r="I34" s="53"/>
      <c r="J34" s="53"/>
      <c r="K34" s="53"/>
    </row>
    <row r="35" spans="1:11" ht="22.5" customHeight="1">
      <c r="A35" s="40" t="s">
        <v>357</v>
      </c>
      <c r="B35" s="112" t="s">
        <v>354</v>
      </c>
      <c r="C35" s="165"/>
      <c r="D35" s="112" t="s">
        <v>355</v>
      </c>
      <c r="E35" s="165"/>
      <c r="F35" s="112" t="s">
        <v>356</v>
      </c>
      <c r="G35" s="165"/>
      <c r="H35" s="53"/>
      <c r="I35" s="53"/>
      <c r="J35" s="53"/>
      <c r="K35" s="53"/>
    </row>
    <row r="37" spans="1:11" ht="16.5" customHeight="1"/>
    <row r="38" spans="1:11">
      <c r="A38" s="38" t="s">
        <v>160</v>
      </c>
    </row>
    <row r="39" spans="1:11" ht="3.75" customHeight="1"/>
    <row r="40" spans="1:11" ht="18.75" customHeight="1">
      <c r="A40" s="432"/>
      <c r="B40" s="433"/>
      <c r="C40" s="433"/>
      <c r="D40" s="433"/>
      <c r="E40" s="433"/>
      <c r="F40" s="433"/>
      <c r="G40" s="433"/>
      <c r="H40" s="433"/>
      <c r="I40" s="433"/>
      <c r="J40" s="433"/>
      <c r="K40" s="434"/>
    </row>
    <row r="41" spans="1:11" ht="18.75" customHeight="1">
      <c r="A41" s="435"/>
      <c r="B41" s="436"/>
      <c r="C41" s="436"/>
      <c r="D41" s="436"/>
      <c r="E41" s="436"/>
      <c r="F41" s="436"/>
      <c r="G41" s="436"/>
      <c r="H41" s="436"/>
      <c r="I41" s="436"/>
      <c r="J41" s="436"/>
      <c r="K41" s="437"/>
    </row>
    <row r="42" spans="1:11" ht="18.75" customHeight="1">
      <c r="A42" s="438"/>
      <c r="B42" s="439"/>
      <c r="C42" s="439"/>
      <c r="D42" s="439"/>
      <c r="E42" s="439"/>
      <c r="F42" s="439"/>
      <c r="G42" s="439"/>
      <c r="H42" s="439"/>
      <c r="I42" s="439"/>
      <c r="J42" s="439"/>
      <c r="K42" s="440"/>
    </row>
    <row r="45" spans="1:11">
      <c r="A45" s="38" t="s">
        <v>285</v>
      </c>
    </row>
    <row r="46" spans="1:11" ht="3.75" customHeight="1"/>
    <row r="47" spans="1:11" ht="18.75" customHeight="1">
      <c r="A47" s="430" t="s">
        <v>358</v>
      </c>
      <c r="B47" s="518"/>
      <c r="C47" s="167" t="s">
        <v>457</v>
      </c>
      <c r="D47" s="139" t="s">
        <v>456</v>
      </c>
      <c r="E47" s="166" t="s">
        <v>457</v>
      </c>
      <c r="F47" s="141"/>
      <c r="G47" s="515" t="s">
        <v>370</v>
      </c>
      <c r="H47" s="515"/>
      <c r="I47" s="584"/>
      <c r="J47" s="584"/>
      <c r="K47" s="584"/>
    </row>
    <row r="48" spans="1:11" ht="18.75" customHeight="1">
      <c r="A48" s="430" t="s">
        <v>369</v>
      </c>
      <c r="B48" s="518"/>
      <c r="C48" s="167"/>
      <c r="D48" s="55" t="s">
        <v>380</v>
      </c>
      <c r="E48" s="589"/>
      <c r="F48" s="591"/>
      <c r="G48" s="515" t="s">
        <v>371</v>
      </c>
      <c r="H48" s="515"/>
      <c r="I48" s="585"/>
      <c r="J48" s="585"/>
      <c r="K48" s="585"/>
    </row>
    <row r="49" spans="1:11" ht="18.75" customHeight="1">
      <c r="A49" s="479" t="s">
        <v>372</v>
      </c>
      <c r="B49" s="518"/>
      <c r="C49" s="417"/>
      <c r="D49" s="417"/>
      <c r="E49" s="417"/>
      <c r="F49" s="417"/>
      <c r="G49" s="417"/>
      <c r="H49" s="417"/>
      <c r="I49" s="417"/>
      <c r="J49" s="417"/>
      <c r="K49" s="417"/>
    </row>
    <row r="50" spans="1:11" ht="18.75" customHeight="1">
      <c r="A50" s="109"/>
      <c r="B50" s="78" t="s">
        <v>366</v>
      </c>
      <c r="C50" s="108"/>
      <c r="D50" s="108"/>
      <c r="E50" s="108"/>
      <c r="F50" s="108"/>
      <c r="G50" s="108"/>
      <c r="H50" s="108"/>
      <c r="I50" s="108"/>
      <c r="J50" s="108"/>
      <c r="K50" s="62"/>
    </row>
    <row r="51" spans="1:11" ht="18.75" customHeight="1">
      <c r="A51" s="209"/>
      <c r="B51" s="209"/>
      <c r="C51" s="40" t="s">
        <v>373</v>
      </c>
      <c r="D51" s="498"/>
      <c r="E51" s="498"/>
      <c r="F51" s="498"/>
      <c r="G51" s="498"/>
      <c r="H51" s="498"/>
      <c r="I51" s="498"/>
      <c r="J51" s="498"/>
      <c r="K51" s="498"/>
    </row>
    <row r="52" spans="1:11" ht="18.75" customHeight="1">
      <c r="A52" s="209"/>
      <c r="B52" s="60"/>
      <c r="C52" s="40" t="s">
        <v>296</v>
      </c>
      <c r="D52" s="498"/>
      <c r="E52" s="498"/>
      <c r="F52" s="498"/>
      <c r="G52" s="498"/>
      <c r="H52" s="498"/>
      <c r="I52" s="498"/>
      <c r="J52" s="498"/>
      <c r="K52" s="498"/>
    </row>
    <row r="53" spans="1:11" ht="18.75" customHeight="1">
      <c r="A53" s="110"/>
      <c r="B53" s="264" t="s">
        <v>364</v>
      </c>
      <c r="C53" s="73"/>
      <c r="D53" s="42"/>
      <c r="E53" s="589"/>
      <c r="F53" s="590"/>
      <c r="G53" s="590"/>
      <c r="H53" s="590"/>
      <c r="I53" s="590"/>
      <c r="J53" s="590"/>
      <c r="K53" s="591"/>
    </row>
    <row r="54" spans="1:11" ht="18.75" customHeight="1">
      <c r="A54" s="78" t="s">
        <v>365</v>
      </c>
      <c r="B54" s="108"/>
      <c r="C54" s="108"/>
      <c r="D54" s="89"/>
      <c r="E54" s="592"/>
      <c r="F54" s="592"/>
      <c r="G54" s="592"/>
      <c r="H54" s="592"/>
      <c r="I54" s="108"/>
      <c r="J54" s="108"/>
      <c r="K54" s="62"/>
    </row>
    <row r="55" spans="1:11" ht="18.75" customHeight="1">
      <c r="A55" s="65"/>
      <c r="B55" s="40" t="s">
        <v>181</v>
      </c>
      <c r="C55" s="465"/>
      <c r="D55" s="466"/>
      <c r="E55" s="466"/>
      <c r="F55" s="583"/>
      <c r="G55" s="40" t="s">
        <v>115</v>
      </c>
      <c r="H55" s="465"/>
      <c r="I55" s="466"/>
      <c r="J55" s="466"/>
      <c r="K55" s="583"/>
    </row>
    <row r="56" spans="1:11" ht="18.75" customHeight="1">
      <c r="A56" s="59"/>
      <c r="B56" s="54" t="s">
        <v>131</v>
      </c>
      <c r="C56" s="465"/>
      <c r="D56" s="583"/>
      <c r="E56" s="38" t="s">
        <v>184</v>
      </c>
      <c r="F56" s="40" t="s">
        <v>182</v>
      </c>
      <c r="G56" s="465"/>
      <c r="H56" s="466"/>
      <c r="I56" s="42" t="s">
        <v>183</v>
      </c>
      <c r="K56" s="103"/>
    </row>
    <row r="57" spans="1:11" ht="18.75" customHeight="1">
      <c r="A57" s="59"/>
      <c r="B57" s="450" t="s">
        <v>367</v>
      </c>
      <c r="C57" s="450"/>
      <c r="D57" s="450"/>
      <c r="E57" s="450"/>
      <c r="F57" s="558"/>
      <c r="G57" s="559"/>
      <c r="H57" s="559"/>
      <c r="I57" s="560"/>
      <c r="K57" s="103"/>
    </row>
    <row r="58" spans="1:11" ht="18.75" customHeight="1">
      <c r="A58" s="59"/>
      <c r="B58" s="581" t="s">
        <v>368</v>
      </c>
      <c r="C58" s="582"/>
      <c r="D58" s="582"/>
      <c r="E58" s="582"/>
      <c r="F58" s="451" t="s">
        <v>176</v>
      </c>
      <c r="G58" s="452"/>
      <c r="H58" s="586"/>
      <c r="I58" s="587"/>
      <c r="J58" s="588"/>
      <c r="K58" s="103"/>
    </row>
    <row r="59" spans="1:11" ht="18.75" customHeight="1">
      <c r="A59" s="59"/>
      <c r="B59" s="74"/>
      <c r="C59" s="76"/>
      <c r="D59" s="76"/>
      <c r="E59" s="75"/>
      <c r="F59" s="68"/>
      <c r="G59" s="67" t="s">
        <v>177</v>
      </c>
      <c r="H59" s="168"/>
      <c r="I59" s="169"/>
      <c r="J59" s="153"/>
      <c r="K59" s="103"/>
    </row>
    <row r="60" spans="1:11" ht="18.75" customHeight="1">
      <c r="A60" s="63"/>
      <c r="B60" s="60"/>
      <c r="C60" s="77"/>
      <c r="D60" s="454"/>
      <c r="E60" s="455"/>
      <c r="F60" s="580" t="s">
        <v>175</v>
      </c>
      <c r="G60" s="455"/>
      <c r="H60" s="459"/>
      <c r="I60" s="459"/>
      <c r="J60" s="460"/>
      <c r="K60" s="69"/>
    </row>
    <row r="61" spans="1:11" ht="6.75" customHeight="1">
      <c r="B61" s="45"/>
      <c r="C61" s="45"/>
      <c r="D61" s="45"/>
      <c r="E61" s="45"/>
      <c r="F61" s="45"/>
      <c r="G61" s="45"/>
      <c r="H61" s="116"/>
      <c r="I61" s="116"/>
      <c r="J61" s="116"/>
    </row>
    <row r="62" spans="1:11" ht="12" customHeight="1">
      <c r="A62" s="38" t="s">
        <v>375</v>
      </c>
      <c r="B62" s="45"/>
      <c r="C62" s="45"/>
      <c r="D62" s="45"/>
      <c r="E62" s="45"/>
      <c r="F62" s="45"/>
      <c r="G62" s="45"/>
      <c r="H62" s="116"/>
      <c r="I62" s="116"/>
      <c r="J62" s="116"/>
    </row>
    <row r="63" spans="1:11">
      <c r="A63" s="38" t="s">
        <v>374</v>
      </c>
    </row>
  </sheetData>
  <mergeCells count="65">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 ref="F60:G60"/>
    <mergeCell ref="H60:J60"/>
    <mergeCell ref="B58:E58"/>
    <mergeCell ref="D60:E60"/>
    <mergeCell ref="C55:F55"/>
    <mergeCell ref="H55:K55"/>
    <mergeCell ref="F57:I57"/>
    <mergeCell ref="C56:D56"/>
    <mergeCell ref="G56:H56"/>
    <mergeCell ref="B57:E57"/>
    <mergeCell ref="A32:A33"/>
    <mergeCell ref="A40:K42"/>
    <mergeCell ref="A47:B47"/>
    <mergeCell ref="B28:E28"/>
    <mergeCell ref="F28:J28"/>
    <mergeCell ref="B29:B30"/>
    <mergeCell ref="H29:H30"/>
    <mergeCell ref="I29:I30"/>
    <mergeCell ref="J29:J30"/>
    <mergeCell ref="F29:F30"/>
    <mergeCell ref="F22:G22"/>
    <mergeCell ref="F23:G23"/>
    <mergeCell ref="A28:A30"/>
    <mergeCell ref="C29:C30"/>
    <mergeCell ref="D29:D30"/>
    <mergeCell ref="E29:E30"/>
    <mergeCell ref="A20:A23"/>
    <mergeCell ref="C20:K20"/>
    <mergeCell ref="B21:B23"/>
    <mergeCell ref="F21:G21"/>
    <mergeCell ref="H21:K21"/>
    <mergeCell ref="K28:K30"/>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heetViews>
  <sheetFormatPr defaultColWidth="9" defaultRowHeight="12"/>
  <cols>
    <col min="1" max="1" width="11.25" style="38" customWidth="1"/>
    <col min="2" max="18" width="10" style="38" customWidth="1"/>
    <col min="19" max="16384" width="9" style="38"/>
  </cols>
  <sheetData>
    <row r="1" spans="1:11">
      <c r="A1" s="38" t="s">
        <v>376</v>
      </c>
    </row>
    <row r="2" spans="1:11" ht="18" customHeight="1">
      <c r="A2" s="412" t="s">
        <v>128</v>
      </c>
      <c r="B2" s="412"/>
      <c r="C2" s="412"/>
      <c r="D2" s="412"/>
      <c r="E2" s="412"/>
      <c r="F2" s="412"/>
      <c r="G2" s="412"/>
      <c r="H2" s="412"/>
      <c r="I2" s="412"/>
      <c r="J2" s="412"/>
      <c r="K2" s="412"/>
    </row>
    <row r="5" spans="1:11" ht="18.75" customHeight="1">
      <c r="A5" s="40" t="s">
        <v>65</v>
      </c>
      <c r="B5" s="416" t="s">
        <v>377</v>
      </c>
      <c r="C5" s="416"/>
      <c r="D5" s="416"/>
      <c r="E5" s="416"/>
      <c r="F5" s="416"/>
    </row>
    <row r="6" spans="1:11" ht="12" customHeight="1">
      <c r="A6" s="46"/>
      <c r="B6" s="47"/>
      <c r="C6" s="47"/>
      <c r="D6" s="47"/>
      <c r="E6" s="47"/>
      <c r="F6" s="47"/>
    </row>
    <row r="8" spans="1:11">
      <c r="A8" s="416" t="s">
        <v>114</v>
      </c>
      <c r="B8" s="416"/>
      <c r="C8" s="416"/>
      <c r="D8" s="416" t="s">
        <v>155</v>
      </c>
      <c r="E8" s="416"/>
      <c r="F8" s="416"/>
      <c r="G8" s="416" t="s">
        <v>115</v>
      </c>
      <c r="H8" s="416"/>
      <c r="I8" s="416"/>
      <c r="J8" s="416"/>
      <c r="K8" s="416"/>
    </row>
    <row r="9" spans="1:11" ht="18.75" customHeight="1">
      <c r="A9" s="417"/>
      <c r="B9" s="417"/>
      <c r="C9" s="417"/>
      <c r="D9" s="417"/>
      <c r="E9" s="417"/>
      <c r="F9" s="417"/>
      <c r="G9" s="417"/>
      <c r="H9" s="417"/>
      <c r="I9" s="417"/>
      <c r="J9" s="417"/>
      <c r="K9" s="417"/>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158</v>
      </c>
    </row>
    <row r="13" spans="1:11" ht="3.75" customHeight="1"/>
    <row r="14" spans="1:11">
      <c r="A14" s="414" t="s">
        <v>116</v>
      </c>
      <c r="B14" s="413" t="s">
        <v>129</v>
      </c>
      <c r="C14" s="413"/>
      <c r="D14" s="413"/>
      <c r="E14" s="413"/>
      <c r="F14" s="413"/>
      <c r="G14" s="413" t="s">
        <v>130</v>
      </c>
      <c r="H14" s="413"/>
      <c r="I14" s="413"/>
      <c r="J14" s="413"/>
      <c r="K14" s="413"/>
    </row>
    <row r="15" spans="1:11" ht="18.75" customHeight="1">
      <c r="A15" s="415"/>
      <c r="B15" s="127" t="s">
        <v>443</v>
      </c>
      <c r="C15" s="142" t="s">
        <v>444</v>
      </c>
      <c r="D15" s="128" t="s">
        <v>445</v>
      </c>
      <c r="E15" s="128" t="s">
        <v>446</v>
      </c>
      <c r="F15" s="143" t="s">
        <v>444</v>
      </c>
      <c r="G15" s="127" t="s">
        <v>443</v>
      </c>
      <c r="H15" s="142" t="s">
        <v>444</v>
      </c>
      <c r="I15" s="128" t="s">
        <v>445</v>
      </c>
      <c r="J15" s="128" t="s">
        <v>446</v>
      </c>
      <c r="K15" s="143" t="s">
        <v>444</v>
      </c>
    </row>
    <row r="16" spans="1:11" ht="18.75" customHeight="1">
      <c r="A16" s="40" t="s">
        <v>145</v>
      </c>
      <c r="B16" s="418"/>
      <c r="C16" s="418"/>
      <c r="D16" s="418"/>
      <c r="E16" s="418"/>
      <c r="F16" s="418"/>
      <c r="G16" s="426"/>
      <c r="H16" s="542"/>
      <c r="I16" s="542"/>
      <c r="J16" s="542"/>
      <c r="K16" s="427"/>
    </row>
    <row r="17" spans="1:11" ht="18.75" customHeight="1">
      <c r="A17" s="140" t="s">
        <v>224</v>
      </c>
      <c r="B17" s="134" t="s">
        <v>448</v>
      </c>
      <c r="C17" s="172"/>
      <c r="D17" s="135" t="s">
        <v>458</v>
      </c>
      <c r="E17" s="173"/>
      <c r="F17" s="137" t="s">
        <v>459</v>
      </c>
      <c r="G17" s="174">
        <f>C17+E17</f>
        <v>0</v>
      </c>
      <c r="H17" s="136"/>
      <c r="I17" s="139"/>
      <c r="J17" s="136"/>
      <c r="K17" s="175"/>
    </row>
    <row r="18" spans="1:11">
      <c r="A18" s="442" t="s">
        <v>135</v>
      </c>
      <c r="B18" s="413" t="s">
        <v>133</v>
      </c>
      <c r="C18" s="413"/>
      <c r="D18" s="413"/>
      <c r="E18" s="413"/>
      <c r="F18" s="413"/>
      <c r="G18" s="413" t="s">
        <v>134</v>
      </c>
      <c r="H18" s="413"/>
      <c r="I18" s="413"/>
      <c r="J18" s="413"/>
      <c r="K18" s="413"/>
    </row>
    <row r="19" spans="1:11" ht="18.75" customHeight="1">
      <c r="A19" s="415"/>
      <c r="B19" s="418"/>
      <c r="C19" s="418"/>
      <c r="D19" s="418"/>
      <c r="E19" s="418"/>
      <c r="F19" s="418"/>
      <c r="G19" s="418"/>
      <c r="H19" s="418"/>
      <c r="I19" s="418"/>
      <c r="J19" s="418"/>
      <c r="K19" s="418"/>
    </row>
    <row r="20" spans="1:11" ht="12" customHeight="1">
      <c r="A20" s="441" t="s">
        <v>136</v>
      </c>
      <c r="B20" s="40" t="s">
        <v>137</v>
      </c>
      <c r="C20" s="416" t="s">
        <v>138</v>
      </c>
      <c r="D20" s="416"/>
      <c r="E20" s="416"/>
      <c r="F20" s="416"/>
      <c r="G20" s="416"/>
      <c r="H20" s="416"/>
      <c r="I20" s="416"/>
      <c r="J20" s="416"/>
      <c r="K20" s="416"/>
    </row>
    <row r="21" spans="1:11">
      <c r="A21" s="441"/>
      <c r="B21" s="418"/>
      <c r="C21" s="40" t="s">
        <v>139</v>
      </c>
      <c r="D21" s="40" t="s">
        <v>140</v>
      </c>
      <c r="E21" s="40" t="s">
        <v>141</v>
      </c>
      <c r="F21" s="426" t="s">
        <v>134</v>
      </c>
      <c r="G21" s="427"/>
      <c r="H21" s="413" t="s">
        <v>142</v>
      </c>
      <c r="I21" s="413"/>
      <c r="J21" s="413"/>
      <c r="K21" s="413"/>
    </row>
    <row r="22" spans="1:11" ht="18.75" customHeight="1">
      <c r="A22" s="441"/>
      <c r="B22" s="418"/>
      <c r="C22" s="145"/>
      <c r="D22" s="146"/>
      <c r="E22" s="147"/>
      <c r="F22" s="425"/>
      <c r="G22" s="425"/>
      <c r="H22" s="44" t="s">
        <v>143</v>
      </c>
      <c r="I22" s="148"/>
      <c r="J22" s="44" t="s">
        <v>144</v>
      </c>
      <c r="K22" s="149"/>
    </row>
    <row r="23" spans="1:11" ht="18.75" customHeight="1">
      <c r="A23" s="441"/>
      <c r="B23" s="418"/>
      <c r="C23" s="145"/>
      <c r="D23" s="146"/>
      <c r="E23" s="147"/>
      <c r="F23" s="425"/>
      <c r="G23" s="425"/>
      <c r="H23" s="44" t="s">
        <v>143</v>
      </c>
      <c r="I23" s="148"/>
      <c r="J23" s="44" t="s">
        <v>144</v>
      </c>
      <c r="K23" s="149"/>
    </row>
    <row r="26" spans="1:11">
      <c r="A26" s="38" t="s">
        <v>159</v>
      </c>
    </row>
    <row r="27" spans="1:11" ht="3.75" customHeight="1"/>
    <row r="28" spans="1:11">
      <c r="A28" s="421" t="s">
        <v>44</v>
      </c>
      <c r="B28" s="485" t="s">
        <v>203</v>
      </c>
      <c r="C28" s="486"/>
      <c r="D28" s="486"/>
      <c r="E28" s="453"/>
      <c r="F28" s="485" t="s">
        <v>352</v>
      </c>
      <c r="G28" s="486"/>
      <c r="H28" s="486"/>
      <c r="I28" s="486"/>
      <c r="J28" s="453"/>
      <c r="K28" s="421" t="s">
        <v>125</v>
      </c>
    </row>
    <row r="29" spans="1:11" ht="13.5" customHeight="1">
      <c r="A29" s="551"/>
      <c r="B29" s="575" t="s">
        <v>266</v>
      </c>
      <c r="C29" s="575" t="s">
        <v>351</v>
      </c>
      <c r="D29" s="575" t="s">
        <v>282</v>
      </c>
      <c r="E29" s="575" t="s">
        <v>122</v>
      </c>
      <c r="F29" s="578" t="s">
        <v>353</v>
      </c>
      <c r="G29" s="111"/>
      <c r="H29" s="419" t="s">
        <v>339</v>
      </c>
      <c r="I29" s="419" t="s">
        <v>417</v>
      </c>
      <c r="J29" s="576" t="s">
        <v>122</v>
      </c>
      <c r="K29" s="551"/>
    </row>
    <row r="30" spans="1:11" ht="24">
      <c r="A30" s="420"/>
      <c r="B30" s="575"/>
      <c r="C30" s="575"/>
      <c r="D30" s="575"/>
      <c r="E30" s="575"/>
      <c r="F30" s="579"/>
      <c r="G30" s="43" t="s">
        <v>409</v>
      </c>
      <c r="H30" s="549"/>
      <c r="I30" s="549"/>
      <c r="J30" s="577"/>
      <c r="K30" s="420"/>
    </row>
    <row r="31" spans="1:11" ht="18.75" customHeight="1">
      <c r="A31" s="40" t="s">
        <v>460</v>
      </c>
      <c r="B31" s="146"/>
      <c r="C31" s="146"/>
      <c r="D31" s="146"/>
      <c r="E31" s="146"/>
      <c r="F31" s="154"/>
      <c r="G31" s="146"/>
      <c r="H31" s="146"/>
      <c r="I31" s="146"/>
      <c r="J31" s="146"/>
      <c r="K31" s="48" t="str">
        <f>IF(SUM(B31+C31+D31+E31+F31+H31+I31+J31)=0,"",SUM(B31+C31+D31+E31+F31+H31+I31+J31))</f>
        <v/>
      </c>
    </row>
    <row r="32" spans="1:11" ht="15" customHeight="1">
      <c r="A32" s="413" t="s">
        <v>461</v>
      </c>
      <c r="B32" s="213"/>
      <c r="C32" s="213"/>
      <c r="D32" s="213"/>
      <c r="E32" s="213"/>
      <c r="F32" s="214"/>
      <c r="G32" s="213"/>
      <c r="H32" s="213"/>
      <c r="I32" s="213"/>
      <c r="J32" s="213"/>
      <c r="K32" s="49" t="str">
        <f t="shared" ref="K32:K33" si="0">IF(SUM(B32+C32+D32+E32+F32+H32+I32+J32)=0,"",SUM(B32+C32+D32+E32+F32+H32+I32+J32))</f>
        <v/>
      </c>
    </row>
    <row r="33" spans="1:11" ht="15" customHeight="1">
      <c r="A33" s="413"/>
      <c r="B33" s="151"/>
      <c r="C33" s="151"/>
      <c r="D33" s="151"/>
      <c r="E33" s="151"/>
      <c r="F33" s="160"/>
      <c r="G33" s="151"/>
      <c r="H33" s="151"/>
      <c r="I33" s="151"/>
      <c r="J33" s="151"/>
      <c r="K33" s="50" t="str">
        <f t="shared" si="0"/>
        <v/>
      </c>
    </row>
    <row r="34" spans="1:11" ht="7.5" customHeight="1">
      <c r="A34" s="46"/>
      <c r="B34" s="53"/>
      <c r="C34" s="53"/>
      <c r="D34" s="53"/>
      <c r="E34" s="53"/>
      <c r="F34" s="53"/>
      <c r="G34" s="53"/>
      <c r="H34" s="53"/>
      <c r="I34" s="53"/>
      <c r="J34" s="53"/>
      <c r="K34" s="53"/>
    </row>
    <row r="35" spans="1:11" ht="22.5" customHeight="1">
      <c r="A35" s="40" t="s">
        <v>357</v>
      </c>
      <c r="B35" s="112" t="s">
        <v>354</v>
      </c>
      <c r="C35" s="165"/>
      <c r="D35" s="112" t="s">
        <v>355</v>
      </c>
      <c r="E35" s="165"/>
      <c r="F35" s="112" t="s">
        <v>356</v>
      </c>
      <c r="G35" s="165"/>
      <c r="H35" s="53"/>
      <c r="I35" s="53"/>
      <c r="J35" s="53"/>
      <c r="K35" s="53"/>
    </row>
    <row r="38" spans="1:11">
      <c r="A38" s="38" t="s">
        <v>160</v>
      </c>
    </row>
    <row r="39" spans="1:11" ht="3.75" customHeight="1"/>
    <row r="40" spans="1:11" ht="18.75" customHeight="1">
      <c r="A40" s="432"/>
      <c r="B40" s="433"/>
      <c r="C40" s="433"/>
      <c r="D40" s="433"/>
      <c r="E40" s="433"/>
      <c r="F40" s="433"/>
      <c r="G40" s="433"/>
      <c r="H40" s="433"/>
      <c r="I40" s="433"/>
      <c r="J40" s="433"/>
      <c r="K40" s="434"/>
    </row>
    <row r="41" spans="1:11" ht="18.75" customHeight="1">
      <c r="A41" s="435"/>
      <c r="B41" s="436"/>
      <c r="C41" s="436"/>
      <c r="D41" s="436"/>
      <c r="E41" s="436"/>
      <c r="F41" s="436"/>
      <c r="G41" s="436"/>
      <c r="H41" s="436"/>
      <c r="I41" s="436"/>
      <c r="J41" s="436"/>
      <c r="K41" s="437"/>
    </row>
    <row r="42" spans="1:11" ht="18.75" customHeight="1">
      <c r="A42" s="438"/>
      <c r="B42" s="439"/>
      <c r="C42" s="439"/>
      <c r="D42" s="439"/>
      <c r="E42" s="439"/>
      <c r="F42" s="439"/>
      <c r="G42" s="439"/>
      <c r="H42" s="439"/>
      <c r="I42" s="439"/>
      <c r="J42" s="439"/>
      <c r="K42" s="440"/>
    </row>
    <row r="45" spans="1:11">
      <c r="A45" s="38" t="s">
        <v>285</v>
      </c>
    </row>
    <row r="46" spans="1:11" ht="3.75" customHeight="1"/>
    <row r="47" spans="1:11" ht="18.75" customHeight="1">
      <c r="A47" s="430" t="s">
        <v>358</v>
      </c>
      <c r="B47" s="518"/>
      <c r="C47" s="167" t="s">
        <v>457</v>
      </c>
      <c r="D47" s="139" t="s">
        <v>456</v>
      </c>
      <c r="E47" s="166" t="s">
        <v>457</v>
      </c>
      <c r="F47" s="141"/>
      <c r="G47" s="515" t="s">
        <v>370</v>
      </c>
      <c r="H47" s="515"/>
      <c r="I47" s="584"/>
      <c r="J47" s="584"/>
      <c r="K47" s="584"/>
    </row>
    <row r="48" spans="1:11" ht="18.75" customHeight="1">
      <c r="A48" s="430" t="s">
        <v>369</v>
      </c>
      <c r="B48" s="518"/>
      <c r="C48" s="167"/>
      <c r="D48" s="55" t="s">
        <v>380</v>
      </c>
      <c r="E48" s="589"/>
      <c r="F48" s="591"/>
      <c r="G48" s="515" t="s">
        <v>371</v>
      </c>
      <c r="H48" s="515"/>
      <c r="I48" s="585"/>
      <c r="J48" s="585"/>
      <c r="K48" s="585"/>
    </row>
    <row r="49" spans="1:11" ht="18.75" customHeight="1">
      <c r="A49" s="451" t="s">
        <v>386</v>
      </c>
      <c r="B49" s="593"/>
      <c r="C49" s="593"/>
      <c r="D49" s="593"/>
      <c r="E49" s="593"/>
      <c r="F49" s="593"/>
      <c r="G49" s="593"/>
      <c r="H49" s="593"/>
      <c r="I49" s="593"/>
      <c r="J49" s="593"/>
      <c r="K49" s="452"/>
    </row>
    <row r="50" spans="1:11" ht="18.75" customHeight="1">
      <c r="A50" s="59"/>
      <c r="B50" s="413" t="s">
        <v>381</v>
      </c>
      <c r="C50" s="413"/>
      <c r="D50" s="117" t="s">
        <v>383</v>
      </c>
      <c r="E50" s="170"/>
      <c r="F50" s="117" t="s">
        <v>384</v>
      </c>
      <c r="G50" s="170"/>
      <c r="H50" s="117" t="s">
        <v>385</v>
      </c>
      <c r="I50" s="170"/>
      <c r="J50" s="108"/>
      <c r="K50" s="62"/>
    </row>
    <row r="51" spans="1:11" ht="18.75" customHeight="1">
      <c r="A51" s="59"/>
      <c r="B51" s="413" t="s">
        <v>382</v>
      </c>
      <c r="C51" s="413"/>
      <c r="D51" s="117" t="s">
        <v>383</v>
      </c>
      <c r="E51" s="170"/>
      <c r="F51" s="117" t="s">
        <v>384</v>
      </c>
      <c r="G51" s="170"/>
      <c r="H51" s="117" t="s">
        <v>385</v>
      </c>
      <c r="I51" s="170"/>
      <c r="J51" s="108"/>
      <c r="K51" s="62"/>
    </row>
    <row r="52" spans="1:11" ht="18.75" customHeight="1">
      <c r="A52" s="78" t="s">
        <v>365</v>
      </c>
      <c r="B52" s="108"/>
      <c r="C52" s="108"/>
      <c r="D52" s="89"/>
      <c r="E52" s="108"/>
      <c r="F52" s="108"/>
      <c r="G52" s="108"/>
      <c r="H52" s="108"/>
      <c r="I52" s="108"/>
      <c r="J52" s="108"/>
      <c r="K52" s="62"/>
    </row>
    <row r="53" spans="1:11" ht="18.75" customHeight="1">
      <c r="A53" s="65"/>
      <c r="B53" s="40" t="s">
        <v>181</v>
      </c>
      <c r="C53" s="465"/>
      <c r="D53" s="466"/>
      <c r="E53" s="466"/>
      <c r="F53" s="583"/>
      <c r="G53" s="40" t="s">
        <v>115</v>
      </c>
      <c r="H53" s="465"/>
      <c r="I53" s="466"/>
      <c r="J53" s="466"/>
      <c r="K53" s="583"/>
    </row>
    <row r="54" spans="1:11" ht="18.75" customHeight="1">
      <c r="A54" s="59"/>
      <c r="B54" s="54" t="s">
        <v>131</v>
      </c>
      <c r="C54" s="465"/>
      <c r="D54" s="583"/>
      <c r="E54" s="38" t="s">
        <v>184</v>
      </c>
      <c r="F54" s="40" t="s">
        <v>182</v>
      </c>
      <c r="G54" s="465"/>
      <c r="H54" s="466"/>
      <c r="I54" s="42" t="s">
        <v>183</v>
      </c>
      <c r="K54" s="103"/>
    </row>
    <row r="55" spans="1:11" ht="18.75" customHeight="1">
      <c r="A55" s="63"/>
      <c r="B55" s="450" t="s">
        <v>367</v>
      </c>
      <c r="C55" s="450"/>
      <c r="D55" s="450"/>
      <c r="E55" s="450"/>
      <c r="F55" s="558"/>
      <c r="G55" s="559"/>
      <c r="H55" s="559"/>
      <c r="I55" s="560"/>
      <c r="J55" s="64"/>
      <c r="K55" s="69"/>
    </row>
    <row r="56" spans="1:11" ht="6.75" customHeight="1">
      <c r="B56" s="45"/>
      <c r="C56" s="45"/>
      <c r="D56" s="45"/>
      <c r="E56" s="45"/>
      <c r="F56" s="45"/>
      <c r="G56" s="45"/>
      <c r="H56" s="116"/>
      <c r="I56" s="116"/>
      <c r="J56" s="116"/>
    </row>
    <row r="57" spans="1:11" ht="12" customHeight="1">
      <c r="A57" s="38" t="s">
        <v>387</v>
      </c>
      <c r="B57" s="45"/>
      <c r="C57" s="45"/>
      <c r="D57" s="45"/>
      <c r="E57" s="45"/>
      <c r="F57" s="45"/>
      <c r="G57" s="45"/>
      <c r="H57" s="116"/>
      <c r="I57" s="116"/>
      <c r="J57" s="116"/>
    </row>
    <row r="58" spans="1:11" ht="12" customHeight="1">
      <c r="A58" s="38" t="s">
        <v>375</v>
      </c>
      <c r="B58" s="45"/>
      <c r="C58" s="45"/>
      <c r="D58" s="45"/>
      <c r="E58" s="45"/>
      <c r="F58" s="45"/>
      <c r="G58" s="45"/>
      <c r="H58" s="116"/>
      <c r="I58" s="116"/>
      <c r="J58" s="116"/>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heetViews>
  <sheetFormatPr defaultColWidth="9" defaultRowHeight="12"/>
  <cols>
    <col min="1" max="1" width="11.25" style="38" customWidth="1"/>
    <col min="2" max="18" width="10" style="38" customWidth="1"/>
    <col min="19" max="16384" width="9" style="38"/>
  </cols>
  <sheetData>
    <row r="1" spans="1:11">
      <c r="A1" s="38" t="s">
        <v>388</v>
      </c>
    </row>
    <row r="2" spans="1:11" ht="18" customHeight="1">
      <c r="A2" s="412" t="s">
        <v>128</v>
      </c>
      <c r="B2" s="412"/>
      <c r="C2" s="412"/>
      <c r="D2" s="412"/>
      <c r="E2" s="412"/>
      <c r="F2" s="412"/>
      <c r="G2" s="412"/>
      <c r="H2" s="412"/>
      <c r="I2" s="412"/>
      <c r="J2" s="412"/>
      <c r="K2" s="412"/>
    </row>
    <row r="5" spans="1:11" ht="18.75" customHeight="1">
      <c r="A5" s="40" t="s">
        <v>65</v>
      </c>
      <c r="B5" s="416" t="s">
        <v>573</v>
      </c>
      <c r="C5" s="416"/>
      <c r="D5" s="416"/>
      <c r="E5" s="416"/>
      <c r="F5" s="416"/>
    </row>
    <row r="6" spans="1:11" ht="12" customHeight="1">
      <c r="A6" s="46"/>
      <c r="B6" s="47"/>
      <c r="C6" s="47"/>
      <c r="D6" s="47"/>
      <c r="E6" s="47"/>
      <c r="F6" s="47"/>
    </row>
    <row r="8" spans="1:11">
      <c r="A8" s="416" t="s">
        <v>181</v>
      </c>
      <c r="B8" s="416"/>
      <c r="C8" s="416"/>
      <c r="D8" s="416" t="s">
        <v>307</v>
      </c>
      <c r="E8" s="416"/>
      <c r="F8" s="416"/>
      <c r="G8" s="416" t="s">
        <v>115</v>
      </c>
      <c r="H8" s="416"/>
      <c r="I8" s="416"/>
      <c r="J8" s="416"/>
      <c r="K8" s="416"/>
    </row>
    <row r="9" spans="1:11" ht="18.75" customHeight="1">
      <c r="A9" s="417"/>
      <c r="B9" s="417"/>
      <c r="C9" s="417"/>
      <c r="D9" s="417"/>
      <c r="E9" s="417"/>
      <c r="F9" s="417"/>
      <c r="G9" s="417"/>
      <c r="H9" s="417"/>
      <c r="I9" s="417"/>
      <c r="J9" s="417"/>
      <c r="K9" s="417"/>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158</v>
      </c>
    </row>
    <row r="13" spans="1:11" ht="3.75" customHeight="1"/>
    <row r="14" spans="1:11">
      <c r="A14" s="414" t="s">
        <v>116</v>
      </c>
      <c r="B14" s="413" t="s">
        <v>129</v>
      </c>
      <c r="C14" s="413"/>
      <c r="D14" s="413"/>
      <c r="E14" s="413"/>
      <c r="F14" s="413"/>
      <c r="G14" s="413" t="s">
        <v>130</v>
      </c>
      <c r="H14" s="413"/>
      <c r="I14" s="413"/>
      <c r="J14" s="413"/>
      <c r="K14" s="413"/>
    </row>
    <row r="15" spans="1:11" ht="18.75" customHeight="1">
      <c r="A15" s="415"/>
      <c r="B15" s="127" t="s">
        <v>443</v>
      </c>
      <c r="C15" s="142" t="s">
        <v>444</v>
      </c>
      <c r="D15" s="128" t="s">
        <v>445</v>
      </c>
      <c r="E15" s="128" t="s">
        <v>446</v>
      </c>
      <c r="F15" s="143" t="s">
        <v>444</v>
      </c>
      <c r="G15" s="127" t="s">
        <v>443</v>
      </c>
      <c r="H15" s="142" t="s">
        <v>444</v>
      </c>
      <c r="I15" s="128" t="s">
        <v>445</v>
      </c>
      <c r="J15" s="128" t="s">
        <v>446</v>
      </c>
      <c r="K15" s="143" t="s">
        <v>444</v>
      </c>
    </row>
    <row r="16" spans="1:11" ht="18.75" customHeight="1">
      <c r="A16" s="40" t="s">
        <v>145</v>
      </c>
      <c r="B16" s="418"/>
      <c r="C16" s="418"/>
      <c r="D16" s="418"/>
      <c r="E16" s="418"/>
      <c r="F16" s="418"/>
      <c r="G16" s="445"/>
      <c r="H16" s="464"/>
      <c r="I16" s="464"/>
      <c r="J16" s="464"/>
      <c r="K16" s="446"/>
    </row>
    <row r="17" spans="1:11" ht="18.75" customHeight="1">
      <c r="A17" s="40" t="s">
        <v>389</v>
      </c>
      <c r="B17" s="418"/>
      <c r="C17" s="418"/>
      <c r="D17" s="418"/>
      <c r="E17" s="418"/>
      <c r="F17" s="418"/>
      <c r="G17" s="426"/>
      <c r="H17" s="542"/>
      <c r="I17" s="542"/>
      <c r="J17" s="542"/>
      <c r="K17" s="427"/>
    </row>
    <row r="18" spans="1:11" ht="12" customHeight="1">
      <c r="A18" s="413" t="s">
        <v>390</v>
      </c>
      <c r="B18" s="552"/>
      <c r="C18" s="553"/>
      <c r="D18" s="553"/>
      <c r="E18" s="553"/>
      <c r="F18" s="554"/>
      <c r="G18" s="487" t="s">
        <v>331</v>
      </c>
      <c r="H18" s="488"/>
      <c r="I18" s="488"/>
      <c r="J18" s="488"/>
      <c r="K18" s="535"/>
    </row>
    <row r="19" spans="1:11" ht="19.5" customHeight="1">
      <c r="A19" s="413"/>
      <c r="B19" s="476"/>
      <c r="C19" s="477"/>
      <c r="D19" s="477"/>
      <c r="E19" s="477"/>
      <c r="F19" s="478"/>
      <c r="G19" s="428" t="s">
        <v>391</v>
      </c>
      <c r="H19" s="530"/>
      <c r="I19" s="558"/>
      <c r="J19" s="559"/>
      <c r="K19" s="560"/>
    </row>
    <row r="20" spans="1:11">
      <c r="A20" s="442" t="s">
        <v>135</v>
      </c>
      <c r="B20" s="413" t="s">
        <v>133</v>
      </c>
      <c r="C20" s="413"/>
      <c r="D20" s="413"/>
      <c r="E20" s="413"/>
      <c r="F20" s="413"/>
      <c r="G20" s="413" t="s">
        <v>134</v>
      </c>
      <c r="H20" s="413"/>
      <c r="I20" s="413"/>
      <c r="J20" s="413"/>
      <c r="K20" s="413"/>
    </row>
    <row r="21" spans="1:11" ht="18.75" customHeight="1">
      <c r="A21" s="415"/>
      <c r="B21" s="418"/>
      <c r="C21" s="418"/>
      <c r="D21" s="418"/>
      <c r="E21" s="418"/>
      <c r="F21" s="418"/>
      <c r="G21" s="418"/>
      <c r="H21" s="418"/>
      <c r="I21" s="418"/>
      <c r="J21" s="418"/>
      <c r="K21" s="418"/>
    </row>
    <row r="22" spans="1:11" ht="12" customHeight="1">
      <c r="A22" s="441" t="s">
        <v>136</v>
      </c>
      <c r="B22" s="40" t="s">
        <v>137</v>
      </c>
      <c r="C22" s="416" t="s">
        <v>138</v>
      </c>
      <c r="D22" s="416"/>
      <c r="E22" s="416"/>
      <c r="F22" s="416"/>
      <c r="G22" s="416"/>
      <c r="H22" s="416"/>
      <c r="I22" s="416"/>
      <c r="J22" s="416"/>
      <c r="K22" s="416"/>
    </row>
    <row r="23" spans="1:11">
      <c r="A23" s="441"/>
      <c r="B23" s="418"/>
      <c r="C23" s="40" t="s">
        <v>139</v>
      </c>
      <c r="D23" s="40" t="s">
        <v>140</v>
      </c>
      <c r="E23" s="40" t="s">
        <v>141</v>
      </c>
      <c r="F23" s="426" t="s">
        <v>134</v>
      </c>
      <c r="G23" s="427"/>
      <c r="H23" s="413" t="s">
        <v>142</v>
      </c>
      <c r="I23" s="413"/>
      <c r="J23" s="413"/>
      <c r="K23" s="413"/>
    </row>
    <row r="24" spans="1:11" ht="18.75" customHeight="1">
      <c r="A24" s="441"/>
      <c r="B24" s="418"/>
      <c r="C24" s="145"/>
      <c r="D24" s="146"/>
      <c r="E24" s="147"/>
      <c r="F24" s="425"/>
      <c r="G24" s="425"/>
      <c r="H24" s="44" t="s">
        <v>143</v>
      </c>
      <c r="I24" s="148"/>
      <c r="J24" s="44" t="s">
        <v>144</v>
      </c>
      <c r="K24" s="149"/>
    </row>
    <row r="25" spans="1:11" ht="18.75" customHeight="1">
      <c r="A25" s="441"/>
      <c r="B25" s="418"/>
      <c r="C25" s="145"/>
      <c r="D25" s="146"/>
      <c r="E25" s="147"/>
      <c r="F25" s="425"/>
      <c r="G25" s="425"/>
      <c r="H25" s="44" t="s">
        <v>143</v>
      </c>
      <c r="I25" s="148"/>
      <c r="J25" s="44" t="s">
        <v>144</v>
      </c>
      <c r="K25" s="149"/>
    </row>
    <row r="28" spans="1:11">
      <c r="A28" s="38" t="s">
        <v>159</v>
      </c>
    </row>
    <row r="29" spans="1:11" ht="3.75" customHeight="1"/>
    <row r="30" spans="1:11" ht="18.75" customHeight="1">
      <c r="A30" s="55" t="s">
        <v>44</v>
      </c>
      <c r="B30" s="105" t="s">
        <v>392</v>
      </c>
      <c r="C30" s="55" t="s">
        <v>393</v>
      </c>
      <c r="D30" s="55" t="s">
        <v>394</v>
      </c>
      <c r="E30" s="102" t="s">
        <v>395</v>
      </c>
      <c r="F30" s="55" t="s">
        <v>396</v>
      </c>
      <c r="G30" s="85"/>
      <c r="H30" s="85"/>
      <c r="I30" s="594"/>
      <c r="J30" s="594"/>
      <c r="K30" s="594"/>
    </row>
    <row r="31" spans="1:11" ht="19.5" customHeight="1">
      <c r="A31" s="106" t="s">
        <v>460</v>
      </c>
      <c r="B31" s="146"/>
      <c r="C31" s="146"/>
      <c r="D31" s="146"/>
      <c r="E31" s="146"/>
      <c r="F31" s="48" t="str">
        <f>IF(SUM(B31:E31)=0,"",SUM(B31:E31))</f>
        <v/>
      </c>
      <c r="G31" s="53"/>
      <c r="H31" s="53"/>
      <c r="I31" s="595"/>
      <c r="J31" s="595"/>
      <c r="K31" s="595"/>
    </row>
    <row r="32" spans="1:11" ht="15" customHeight="1">
      <c r="A32" s="441" t="s">
        <v>461</v>
      </c>
      <c r="B32" s="213"/>
      <c r="C32" s="213"/>
      <c r="D32" s="213"/>
      <c r="E32" s="213"/>
      <c r="F32" s="49" t="str">
        <f t="shared" ref="F32:F33" si="0">IF(SUM(B32:E32)=0,"",SUM(B32:E32))</f>
        <v/>
      </c>
      <c r="G32" s="119"/>
      <c r="H32" s="119"/>
      <c r="I32" s="595"/>
      <c r="J32" s="595"/>
      <c r="K32" s="595"/>
    </row>
    <row r="33" spans="1:11" ht="15" customHeight="1">
      <c r="A33" s="413"/>
      <c r="B33" s="151"/>
      <c r="C33" s="151"/>
      <c r="D33" s="151"/>
      <c r="E33" s="151"/>
      <c r="F33" s="50" t="str">
        <f t="shared" si="0"/>
        <v/>
      </c>
      <c r="G33" s="53"/>
      <c r="H33" s="53"/>
      <c r="I33" s="595"/>
      <c r="J33" s="595"/>
      <c r="K33" s="595"/>
    </row>
    <row r="34" spans="1:11" ht="12" customHeight="1">
      <c r="A34" s="46"/>
      <c r="B34" s="53"/>
      <c r="C34" s="53"/>
      <c r="D34" s="53"/>
      <c r="E34" s="53"/>
      <c r="F34" s="53"/>
      <c r="G34" s="53"/>
      <c r="H34" s="53"/>
      <c r="I34" s="53"/>
      <c r="J34" s="53"/>
      <c r="K34" s="53"/>
    </row>
    <row r="36" spans="1:11">
      <c r="A36" s="38" t="s">
        <v>160</v>
      </c>
    </row>
    <row r="37" spans="1:11" ht="3.75" customHeight="1"/>
    <row r="38" spans="1:11" ht="18.75" customHeight="1">
      <c r="A38" s="432"/>
      <c r="B38" s="433"/>
      <c r="C38" s="433"/>
      <c r="D38" s="433"/>
      <c r="E38" s="433"/>
      <c r="F38" s="433"/>
      <c r="G38" s="433"/>
      <c r="H38" s="433"/>
      <c r="I38" s="433"/>
      <c r="J38" s="433"/>
      <c r="K38" s="434"/>
    </row>
    <row r="39" spans="1:11" ht="18.75" customHeight="1">
      <c r="A39" s="435"/>
      <c r="B39" s="436"/>
      <c r="C39" s="436"/>
      <c r="D39" s="436"/>
      <c r="E39" s="436"/>
      <c r="F39" s="436"/>
      <c r="G39" s="436"/>
      <c r="H39" s="436"/>
      <c r="I39" s="436"/>
      <c r="J39" s="436"/>
      <c r="K39" s="437"/>
    </row>
    <row r="40" spans="1:11" ht="18.75" customHeight="1">
      <c r="A40" s="435"/>
      <c r="B40" s="436"/>
      <c r="C40" s="436"/>
      <c r="D40" s="436"/>
      <c r="E40" s="436"/>
      <c r="F40" s="436"/>
      <c r="G40" s="436"/>
      <c r="H40" s="436"/>
      <c r="I40" s="436"/>
      <c r="J40" s="436"/>
      <c r="K40" s="437"/>
    </row>
    <row r="41" spans="1:11" ht="18.75" customHeight="1">
      <c r="A41" s="438"/>
      <c r="B41" s="439"/>
      <c r="C41" s="439"/>
      <c r="D41" s="439"/>
      <c r="E41" s="439"/>
      <c r="F41" s="439"/>
      <c r="G41" s="439"/>
      <c r="H41" s="439"/>
      <c r="I41" s="439"/>
      <c r="J41" s="439"/>
      <c r="K41" s="440"/>
    </row>
    <row r="44" spans="1:11">
      <c r="A44" s="38" t="s">
        <v>399</v>
      </c>
    </row>
    <row r="45" spans="1:11" ht="3.75" customHeight="1"/>
    <row r="46" spans="1:11" ht="18.75" customHeight="1">
      <c r="A46" s="422" t="s">
        <v>397</v>
      </c>
      <c r="B46" s="423"/>
      <c r="C46" s="423"/>
      <c r="D46" s="423"/>
      <c r="E46" s="423"/>
      <c r="F46" s="423"/>
      <c r="G46" s="423"/>
      <c r="H46" s="423"/>
      <c r="I46" s="423"/>
      <c r="J46" s="423"/>
      <c r="K46" s="149"/>
    </row>
    <row r="47" spans="1:11" ht="19.5" customHeight="1">
      <c r="A47" s="422" t="s">
        <v>398</v>
      </c>
      <c r="B47" s="423"/>
      <c r="C47" s="423"/>
      <c r="D47" s="423"/>
      <c r="E47" s="423"/>
      <c r="F47" s="423"/>
      <c r="G47" s="423"/>
      <c r="H47" s="423"/>
      <c r="I47" s="423"/>
      <c r="J47" s="423"/>
      <c r="K47" s="149"/>
    </row>
    <row r="48" spans="1:11" ht="19.5" customHeight="1">
      <c r="A48" s="422" t="s">
        <v>576</v>
      </c>
      <c r="B48" s="423"/>
      <c r="C48" s="423"/>
      <c r="D48" s="423"/>
      <c r="E48" s="423"/>
      <c r="F48" s="423"/>
      <c r="G48" s="423"/>
      <c r="H48" s="423"/>
      <c r="I48" s="423"/>
      <c r="J48" s="423"/>
      <c r="K48" s="149"/>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6"/>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S30" sqref="S30"/>
    </sheetView>
  </sheetViews>
  <sheetFormatPr defaultColWidth="9" defaultRowHeight="12"/>
  <cols>
    <col min="1" max="1" width="11.25" style="38" customWidth="1"/>
    <col min="2" max="18" width="10" style="38" customWidth="1"/>
    <col min="19" max="16384" width="9" style="38"/>
  </cols>
  <sheetData>
    <row r="1" spans="1:11">
      <c r="A1" s="38" t="s">
        <v>437</v>
      </c>
    </row>
    <row r="2" spans="1:11" ht="18" customHeight="1">
      <c r="A2" s="412" t="s">
        <v>128</v>
      </c>
      <c r="B2" s="412"/>
      <c r="C2" s="412"/>
      <c r="D2" s="412"/>
      <c r="E2" s="412"/>
      <c r="F2" s="412"/>
      <c r="G2" s="412"/>
      <c r="H2" s="412"/>
      <c r="I2" s="412"/>
      <c r="J2" s="412"/>
      <c r="K2" s="412"/>
    </row>
    <row r="7" spans="1:11" ht="18.75" customHeight="1">
      <c r="A7" s="40" t="s">
        <v>65</v>
      </c>
      <c r="B7" s="450" t="s">
        <v>545</v>
      </c>
      <c r="C7" s="450"/>
      <c r="D7" s="450"/>
      <c r="E7" s="450"/>
      <c r="F7" s="450"/>
      <c r="G7" s="450"/>
    </row>
    <row r="8" spans="1:11" ht="12" customHeight="1">
      <c r="A8" s="46"/>
      <c r="B8" s="47"/>
      <c r="C8" s="47"/>
      <c r="D8" s="47"/>
      <c r="E8" s="47"/>
      <c r="F8" s="47"/>
    </row>
    <row r="10" spans="1:11">
      <c r="A10" s="416" t="s">
        <v>114</v>
      </c>
      <c r="B10" s="416"/>
      <c r="C10" s="416"/>
      <c r="D10" s="416" t="s">
        <v>155</v>
      </c>
      <c r="E10" s="416"/>
      <c r="F10" s="416"/>
      <c r="G10" s="416" t="s">
        <v>115</v>
      </c>
      <c r="H10" s="416"/>
      <c r="I10" s="416"/>
      <c r="J10" s="416"/>
      <c r="K10" s="416"/>
    </row>
    <row r="11" spans="1:11" ht="18.75" customHeight="1">
      <c r="A11" s="417"/>
      <c r="B11" s="417"/>
      <c r="C11" s="417"/>
      <c r="D11" s="417"/>
      <c r="E11" s="417"/>
      <c r="F11" s="417"/>
      <c r="G11" s="417"/>
      <c r="H11" s="417"/>
      <c r="I11" s="417"/>
      <c r="J11" s="417"/>
      <c r="K11" s="417"/>
    </row>
    <row r="12" spans="1:11" ht="12" customHeight="1">
      <c r="A12" s="45"/>
      <c r="B12" s="45"/>
      <c r="C12" s="45"/>
      <c r="D12" s="45"/>
      <c r="E12" s="45"/>
      <c r="F12" s="45"/>
      <c r="G12" s="45"/>
      <c r="H12" s="45"/>
      <c r="I12" s="45"/>
      <c r="J12" s="45"/>
      <c r="K12" s="45"/>
    </row>
    <row r="13" spans="1:11" ht="12" customHeight="1">
      <c r="A13" s="45"/>
      <c r="B13" s="45"/>
      <c r="C13" s="45"/>
      <c r="D13" s="45"/>
      <c r="E13" s="45"/>
      <c r="F13" s="45"/>
      <c r="G13" s="45"/>
      <c r="H13" s="45"/>
      <c r="I13" s="45"/>
      <c r="J13" s="45"/>
      <c r="K13" s="45"/>
    </row>
    <row r="14" spans="1:11">
      <c r="A14" s="38" t="s">
        <v>158</v>
      </c>
    </row>
    <row r="15" spans="1:11" ht="3.75" customHeight="1"/>
    <row r="16" spans="1:11">
      <c r="A16" s="414" t="s">
        <v>116</v>
      </c>
      <c r="B16" s="413" t="s">
        <v>129</v>
      </c>
      <c r="C16" s="413"/>
      <c r="D16" s="413"/>
      <c r="E16" s="413"/>
      <c r="F16" s="413"/>
      <c r="G16" s="413" t="s">
        <v>130</v>
      </c>
      <c r="H16" s="413"/>
      <c r="I16" s="413"/>
      <c r="J16" s="413"/>
      <c r="K16" s="413"/>
    </row>
    <row r="17" spans="1:11" ht="18.75" customHeight="1">
      <c r="A17" s="415"/>
      <c r="B17" s="127" t="s">
        <v>443</v>
      </c>
      <c r="C17" s="142" t="s">
        <v>444</v>
      </c>
      <c r="D17" s="128" t="s">
        <v>445</v>
      </c>
      <c r="E17" s="128" t="s">
        <v>446</v>
      </c>
      <c r="F17" s="143" t="s">
        <v>444</v>
      </c>
      <c r="G17" s="127" t="s">
        <v>443</v>
      </c>
      <c r="H17" s="142" t="s">
        <v>444</v>
      </c>
      <c r="I17" s="128" t="s">
        <v>445</v>
      </c>
      <c r="J17" s="128" t="s">
        <v>446</v>
      </c>
      <c r="K17" s="143" t="s">
        <v>444</v>
      </c>
    </row>
    <row r="18" spans="1:11" ht="18.75" customHeight="1">
      <c r="A18" s="40" t="s">
        <v>145</v>
      </c>
      <c r="B18" s="418"/>
      <c r="C18" s="418"/>
      <c r="D18" s="418"/>
      <c r="E18" s="418"/>
      <c r="F18" s="418"/>
      <c r="G18" s="445"/>
      <c r="H18" s="464"/>
      <c r="I18" s="464"/>
      <c r="J18" s="464"/>
      <c r="K18" s="446"/>
    </row>
    <row r="19" spans="1:11" ht="18.75" customHeight="1">
      <c r="A19" s="140" t="s">
        <v>224</v>
      </c>
      <c r="B19" s="134" t="s">
        <v>448</v>
      </c>
      <c r="C19" s="172"/>
      <c r="D19" s="135" t="s">
        <v>449</v>
      </c>
      <c r="E19" s="173"/>
      <c r="F19" s="137" t="s">
        <v>450</v>
      </c>
      <c r="G19" s="173"/>
      <c r="H19" s="136" t="s">
        <v>451</v>
      </c>
      <c r="I19" s="173"/>
      <c r="J19" s="136" t="s">
        <v>452</v>
      </c>
      <c r="K19" s="268">
        <f>C19+E19+G19+I19</f>
        <v>0</v>
      </c>
    </row>
    <row r="20" spans="1:11">
      <c r="A20" s="442" t="s">
        <v>135</v>
      </c>
      <c r="B20" s="413" t="s">
        <v>133</v>
      </c>
      <c r="C20" s="413"/>
      <c r="D20" s="413"/>
      <c r="E20" s="413"/>
      <c r="F20" s="413"/>
      <c r="G20" s="413" t="s">
        <v>134</v>
      </c>
      <c r="H20" s="413"/>
      <c r="I20" s="413"/>
      <c r="J20" s="413"/>
      <c r="K20" s="413"/>
    </row>
    <row r="21" spans="1:11" ht="18.75" customHeight="1">
      <c r="A21" s="415"/>
      <c r="B21" s="418"/>
      <c r="C21" s="418"/>
      <c r="D21" s="418"/>
      <c r="E21" s="418"/>
      <c r="F21" s="418"/>
      <c r="G21" s="418"/>
      <c r="H21" s="418"/>
      <c r="I21" s="418"/>
      <c r="J21" s="418"/>
      <c r="K21" s="418"/>
    </row>
    <row r="22" spans="1:11" ht="12" customHeight="1">
      <c r="A22" s="441" t="s">
        <v>428</v>
      </c>
      <c r="B22" s="40" t="s">
        <v>137</v>
      </c>
      <c r="C22" s="416" t="s">
        <v>138</v>
      </c>
      <c r="D22" s="416"/>
      <c r="E22" s="416"/>
      <c r="F22" s="416"/>
      <c r="G22" s="416"/>
      <c r="H22" s="416"/>
      <c r="I22" s="416"/>
      <c r="J22" s="416"/>
      <c r="K22" s="416"/>
    </row>
    <row r="23" spans="1:11">
      <c r="A23" s="441"/>
      <c r="B23" s="418"/>
      <c r="C23" s="40" t="s">
        <v>139</v>
      </c>
      <c r="D23" s="40" t="s">
        <v>140</v>
      </c>
      <c r="E23" s="40" t="s">
        <v>141</v>
      </c>
      <c r="F23" s="426" t="s">
        <v>134</v>
      </c>
      <c r="G23" s="427"/>
      <c r="H23" s="413" t="s">
        <v>142</v>
      </c>
      <c r="I23" s="413"/>
      <c r="J23" s="413"/>
      <c r="K23" s="413"/>
    </row>
    <row r="24" spans="1:11" ht="18.75" customHeight="1">
      <c r="A24" s="441"/>
      <c r="B24" s="418"/>
      <c r="C24" s="145"/>
      <c r="D24" s="146"/>
      <c r="E24" s="147"/>
      <c r="F24" s="425"/>
      <c r="G24" s="425"/>
      <c r="H24" s="44" t="s">
        <v>143</v>
      </c>
      <c r="I24" s="148"/>
      <c r="J24" s="44" t="s">
        <v>144</v>
      </c>
      <c r="K24" s="149"/>
    </row>
    <row r="25" spans="1:11" ht="18.75" customHeight="1">
      <c r="A25" s="441"/>
      <c r="B25" s="418"/>
      <c r="C25" s="145"/>
      <c r="D25" s="146"/>
      <c r="E25" s="147"/>
      <c r="F25" s="425"/>
      <c r="G25" s="425"/>
      <c r="H25" s="44" t="s">
        <v>143</v>
      </c>
      <c r="I25" s="148"/>
      <c r="J25" s="44" t="s">
        <v>144</v>
      </c>
      <c r="K25" s="149"/>
    </row>
    <row r="28" spans="1:11">
      <c r="A28" s="38" t="s">
        <v>159</v>
      </c>
    </row>
    <row r="29" spans="1:11" ht="3.75" customHeight="1"/>
    <row r="30" spans="1:11" ht="15" customHeight="1">
      <c r="A30" s="421" t="s">
        <v>44</v>
      </c>
      <c r="B30" s="422" t="s">
        <v>349</v>
      </c>
      <c r="C30" s="423"/>
      <c r="D30" s="423"/>
      <c r="E30" s="424"/>
      <c r="F30" s="423" t="s">
        <v>350</v>
      </c>
      <c r="G30" s="423"/>
      <c r="H30" s="423"/>
      <c r="I30" s="424"/>
      <c r="J30" s="540" t="s">
        <v>278</v>
      </c>
      <c r="K30" s="421" t="s">
        <v>125</v>
      </c>
    </row>
    <row r="31" spans="1:11" ht="19.5" customHeight="1">
      <c r="A31" s="420"/>
      <c r="B31" s="39" t="s">
        <v>279</v>
      </c>
      <c r="C31" s="39" t="s">
        <v>280</v>
      </c>
      <c r="D31" s="39" t="s">
        <v>281</v>
      </c>
      <c r="E31" s="120" t="s">
        <v>122</v>
      </c>
      <c r="F31" s="39" t="s">
        <v>282</v>
      </c>
      <c r="G31" s="39" t="s">
        <v>283</v>
      </c>
      <c r="H31" s="43" t="s">
        <v>284</v>
      </c>
      <c r="I31" s="41" t="s">
        <v>122</v>
      </c>
      <c r="J31" s="541"/>
      <c r="K31" s="420"/>
    </row>
    <row r="32" spans="1:11" ht="18.75" customHeight="1">
      <c r="A32" s="40" t="s">
        <v>460</v>
      </c>
      <c r="B32" s="146"/>
      <c r="C32" s="146"/>
      <c r="D32" s="146"/>
      <c r="E32" s="154"/>
      <c r="F32" s="146"/>
      <c r="G32" s="146"/>
      <c r="H32" s="146"/>
      <c r="I32" s="146"/>
      <c r="J32" s="146"/>
      <c r="K32" s="48" t="str">
        <f>IF(SUM(B32:J32)=0,"",SUM(B32:J32))</f>
        <v/>
      </c>
    </row>
    <row r="33" spans="1:11" ht="15" customHeight="1">
      <c r="A33" s="413" t="s">
        <v>461</v>
      </c>
      <c r="B33" s="213"/>
      <c r="C33" s="213"/>
      <c r="D33" s="213"/>
      <c r="E33" s="214"/>
      <c r="F33" s="213"/>
      <c r="G33" s="213"/>
      <c r="H33" s="213"/>
      <c r="I33" s="213"/>
      <c r="J33" s="213"/>
      <c r="K33" s="49" t="str">
        <f t="shared" ref="K33:K34" si="0">IF(SUM(B33:J33)=0,"",SUM(B33:J33))</f>
        <v/>
      </c>
    </row>
    <row r="34" spans="1:11" ht="15" customHeight="1">
      <c r="A34" s="413"/>
      <c r="B34" s="151"/>
      <c r="C34" s="151"/>
      <c r="D34" s="151"/>
      <c r="E34" s="160"/>
      <c r="F34" s="151"/>
      <c r="G34" s="151"/>
      <c r="H34" s="151"/>
      <c r="I34" s="151"/>
      <c r="J34" s="151"/>
      <c r="K34" s="50" t="str">
        <f t="shared" si="0"/>
        <v/>
      </c>
    </row>
    <row r="35" spans="1:11" ht="12" customHeight="1">
      <c r="A35" s="46"/>
      <c r="B35" s="53"/>
      <c r="C35" s="53"/>
      <c r="D35" s="53"/>
      <c r="E35" s="53"/>
      <c r="F35" s="53"/>
      <c r="G35" s="53"/>
      <c r="H35" s="53"/>
      <c r="I35" s="53"/>
      <c r="J35" s="53"/>
      <c r="K35" s="53"/>
    </row>
    <row r="37" spans="1:11">
      <c r="A37" s="38" t="s">
        <v>160</v>
      </c>
    </row>
    <row r="38" spans="1:11" ht="3.75" customHeight="1"/>
    <row r="39" spans="1:11" ht="18.75" customHeight="1">
      <c r="A39" s="432"/>
      <c r="B39" s="433"/>
      <c r="C39" s="433"/>
      <c r="D39" s="433"/>
      <c r="E39" s="433"/>
      <c r="F39" s="433"/>
      <c r="G39" s="433"/>
      <c r="H39" s="433"/>
      <c r="I39" s="433"/>
      <c r="J39" s="433"/>
      <c r="K39" s="434"/>
    </row>
    <row r="40" spans="1:11" ht="18.75" customHeight="1">
      <c r="A40" s="435"/>
      <c r="B40" s="436"/>
      <c r="C40" s="436"/>
      <c r="D40" s="436"/>
      <c r="E40" s="436"/>
      <c r="F40" s="436"/>
      <c r="G40" s="436"/>
      <c r="H40" s="436"/>
      <c r="I40" s="436"/>
      <c r="J40" s="436"/>
      <c r="K40" s="437"/>
    </row>
    <row r="41" spans="1:11" ht="18.75" customHeight="1">
      <c r="A41" s="438"/>
      <c r="B41" s="439"/>
      <c r="C41" s="439"/>
      <c r="D41" s="439"/>
      <c r="E41" s="439"/>
      <c r="F41" s="439"/>
      <c r="G41" s="439"/>
      <c r="H41" s="439"/>
      <c r="I41" s="439"/>
      <c r="J41" s="439"/>
      <c r="K41" s="440"/>
    </row>
    <row r="44" spans="1:11">
      <c r="A44" s="38" t="s">
        <v>285</v>
      </c>
    </row>
    <row r="45" spans="1:11" ht="3.75" customHeight="1"/>
    <row r="46" spans="1:11" ht="36.75" customHeight="1">
      <c r="A46" s="570" t="s">
        <v>429</v>
      </c>
      <c r="B46" s="570"/>
      <c r="C46" s="570"/>
      <c r="D46" s="570"/>
      <c r="E46" s="570"/>
      <c r="F46" s="570"/>
      <c r="G46" s="570"/>
      <c r="H46" s="570"/>
      <c r="I46" s="570"/>
      <c r="J46" s="570"/>
      <c r="K46" s="570"/>
    </row>
    <row r="47" spans="1:11" ht="4.5" customHeight="1"/>
    <row r="48" spans="1:11" ht="18.75" customHeight="1">
      <c r="A48" s="64" t="s">
        <v>286</v>
      </c>
    </row>
    <row r="49" spans="1:9" ht="18.75" customHeight="1">
      <c r="A49" s="531" t="s">
        <v>287</v>
      </c>
      <c r="B49" s="532"/>
      <c r="C49" s="533"/>
      <c r="D49" s="163"/>
      <c r="E49" s="62" t="s">
        <v>297</v>
      </c>
      <c r="F49" s="487"/>
      <c r="G49" s="488"/>
      <c r="H49" s="488"/>
      <c r="I49" s="535"/>
    </row>
    <row r="50" spans="1:9" ht="18.75" customHeight="1">
      <c r="A50" s="531" t="s">
        <v>288</v>
      </c>
      <c r="B50" s="532"/>
      <c r="C50" s="533"/>
      <c r="D50" s="445" t="s">
        <v>298</v>
      </c>
      <c r="E50" s="464"/>
      <c r="F50" s="464"/>
      <c r="G50" s="446"/>
      <c r="H50" s="487"/>
      <c r="I50" s="535"/>
    </row>
    <row r="51" spans="1:9" ht="18.75" customHeight="1">
      <c r="A51" s="537" t="s">
        <v>289</v>
      </c>
      <c r="B51" s="538"/>
      <c r="C51" s="538"/>
      <c r="D51" s="538"/>
      <c r="E51" s="538"/>
      <c r="F51" s="538"/>
      <c r="G51" s="538"/>
      <c r="H51" s="538"/>
      <c r="I51" s="539"/>
    </row>
    <row r="52" spans="1:9" ht="18.75" customHeight="1">
      <c r="A52" s="59"/>
      <c r="B52" s="531" t="s">
        <v>293</v>
      </c>
      <c r="C52" s="533"/>
      <c r="D52" s="58" t="s">
        <v>291</v>
      </c>
      <c r="E52" s="164"/>
      <c r="F52" s="104" t="s">
        <v>292</v>
      </c>
      <c r="G52" s="164"/>
      <c r="H52" s="104" t="s">
        <v>295</v>
      </c>
      <c r="I52" s="42"/>
    </row>
    <row r="53" spans="1:9" ht="18.75" customHeight="1">
      <c r="A53" s="59"/>
      <c r="B53" s="531" t="s">
        <v>531</v>
      </c>
      <c r="C53" s="533"/>
      <c r="D53" s="58" t="s">
        <v>296</v>
      </c>
      <c r="E53" s="164"/>
      <c r="F53" s="104" t="s">
        <v>292</v>
      </c>
      <c r="G53" s="164"/>
      <c r="H53" s="104" t="s">
        <v>295</v>
      </c>
      <c r="I53" s="42"/>
    </row>
    <row r="54" spans="1:9" ht="18.75" customHeight="1">
      <c r="A54" s="59"/>
      <c r="B54" s="531" t="s">
        <v>294</v>
      </c>
      <c r="C54" s="533"/>
      <c r="D54" s="58" t="s">
        <v>296</v>
      </c>
      <c r="E54" s="164"/>
      <c r="F54" s="104" t="s">
        <v>292</v>
      </c>
      <c r="G54" s="164"/>
      <c r="H54" s="104" t="s">
        <v>295</v>
      </c>
      <c r="I54" s="42"/>
    </row>
    <row r="55" spans="1:9" ht="18.75" customHeight="1">
      <c r="A55" s="63"/>
      <c r="B55" s="531" t="s">
        <v>290</v>
      </c>
      <c r="C55" s="533"/>
      <c r="D55" s="445"/>
      <c r="E55" s="464"/>
      <c r="F55" s="464"/>
      <c r="G55" s="446"/>
      <c r="H55" s="64"/>
      <c r="I55" s="69"/>
    </row>
    <row r="56" spans="1:9" ht="11.25" customHeight="1">
      <c r="A56" s="108"/>
    </row>
    <row r="57" spans="1:9" ht="11.25" customHeight="1"/>
    <row r="58" spans="1:9" ht="11.25" customHeight="1"/>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6"/>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heetViews>
  <sheetFormatPr defaultColWidth="9" defaultRowHeight="12"/>
  <cols>
    <col min="1" max="1" width="11.25" style="38" customWidth="1"/>
    <col min="2" max="18" width="10" style="38" customWidth="1"/>
    <col min="19" max="16384" width="9" style="38"/>
  </cols>
  <sheetData>
    <row r="1" spans="1:11">
      <c r="A1" s="38" t="s">
        <v>438</v>
      </c>
    </row>
    <row r="2" spans="1:11" ht="18" customHeight="1">
      <c r="A2" s="412" t="s">
        <v>128</v>
      </c>
      <c r="B2" s="412"/>
      <c r="C2" s="412"/>
      <c r="D2" s="412"/>
      <c r="E2" s="412"/>
      <c r="F2" s="412"/>
      <c r="G2" s="412"/>
      <c r="H2" s="412"/>
      <c r="I2" s="412"/>
      <c r="J2" s="412"/>
      <c r="K2" s="412"/>
    </row>
    <row r="5" spans="1:11" ht="18.75" customHeight="1">
      <c r="A5" s="40" t="s">
        <v>65</v>
      </c>
      <c r="B5" s="450" t="s">
        <v>546</v>
      </c>
      <c r="C5" s="450"/>
      <c r="D5" s="450"/>
      <c r="E5" s="450"/>
      <c r="F5" s="450"/>
      <c r="G5" s="450"/>
    </row>
    <row r="6" spans="1:11" ht="12" customHeight="1">
      <c r="A6" s="46"/>
      <c r="B6" s="47"/>
      <c r="C6" s="47"/>
      <c r="D6" s="47"/>
      <c r="E6" s="47"/>
      <c r="F6" s="47"/>
    </row>
    <row r="8" spans="1:11">
      <c r="A8" s="416" t="s">
        <v>114</v>
      </c>
      <c r="B8" s="416"/>
      <c r="C8" s="416"/>
      <c r="D8" s="416" t="s">
        <v>155</v>
      </c>
      <c r="E8" s="416"/>
      <c r="F8" s="416"/>
      <c r="G8" s="416" t="s">
        <v>115</v>
      </c>
      <c r="H8" s="416"/>
      <c r="I8" s="416"/>
      <c r="J8" s="416"/>
      <c r="K8" s="416"/>
    </row>
    <row r="9" spans="1:11" ht="18.75" customHeight="1">
      <c r="A9" s="417"/>
      <c r="B9" s="417"/>
      <c r="C9" s="417"/>
      <c r="D9" s="417"/>
      <c r="E9" s="417"/>
      <c r="F9" s="417"/>
      <c r="G9" s="417"/>
      <c r="H9" s="417"/>
      <c r="I9" s="417"/>
      <c r="J9" s="417"/>
      <c r="K9" s="417"/>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158</v>
      </c>
    </row>
    <row r="13" spans="1:11" ht="3.75" customHeight="1"/>
    <row r="14" spans="1:11">
      <c r="A14" s="414" t="s">
        <v>116</v>
      </c>
      <c r="B14" s="413" t="s">
        <v>129</v>
      </c>
      <c r="C14" s="413"/>
      <c r="D14" s="413"/>
      <c r="E14" s="413"/>
      <c r="F14" s="413"/>
      <c r="G14" s="413" t="s">
        <v>130</v>
      </c>
      <c r="H14" s="413"/>
      <c r="I14" s="413"/>
      <c r="J14" s="413"/>
      <c r="K14" s="413"/>
    </row>
    <row r="15" spans="1:11" ht="18.75" customHeight="1">
      <c r="A15" s="415"/>
      <c r="B15" s="127" t="s">
        <v>443</v>
      </c>
      <c r="C15" s="142" t="s">
        <v>444</v>
      </c>
      <c r="D15" s="128" t="s">
        <v>445</v>
      </c>
      <c r="E15" s="128" t="s">
        <v>446</v>
      </c>
      <c r="F15" s="143" t="s">
        <v>444</v>
      </c>
      <c r="G15" s="127" t="s">
        <v>443</v>
      </c>
      <c r="H15" s="142" t="s">
        <v>444</v>
      </c>
      <c r="I15" s="128" t="s">
        <v>445</v>
      </c>
      <c r="J15" s="128" t="s">
        <v>446</v>
      </c>
      <c r="K15" s="143" t="s">
        <v>444</v>
      </c>
    </row>
    <row r="16" spans="1:11" ht="18.75" customHeight="1">
      <c r="A16" s="40" t="s">
        <v>145</v>
      </c>
      <c r="B16" s="418"/>
      <c r="C16" s="418"/>
      <c r="D16" s="418"/>
      <c r="E16" s="418"/>
      <c r="F16" s="418"/>
      <c r="G16" s="445"/>
      <c r="H16" s="464"/>
      <c r="I16" s="464"/>
      <c r="J16" s="464"/>
      <c r="K16" s="446"/>
    </row>
    <row r="17" spans="1:11">
      <c r="A17" s="413" t="s">
        <v>224</v>
      </c>
      <c r="B17" s="413" t="s">
        <v>126</v>
      </c>
      <c r="C17" s="413"/>
      <c r="D17" s="413"/>
      <c r="E17" s="413"/>
      <c r="F17" s="413"/>
      <c r="G17" s="413" t="s">
        <v>127</v>
      </c>
      <c r="H17" s="413"/>
      <c r="I17" s="413"/>
      <c r="J17" s="413"/>
      <c r="K17" s="413"/>
    </row>
    <row r="18" spans="1:11" ht="18.75" customHeight="1">
      <c r="A18" s="413"/>
      <c r="B18" s="418"/>
      <c r="C18" s="418"/>
      <c r="D18" s="428" t="s">
        <v>157</v>
      </c>
      <c r="E18" s="429"/>
      <c r="F18" s="144"/>
      <c r="G18" s="418"/>
      <c r="H18" s="418"/>
      <c r="I18" s="428" t="s">
        <v>157</v>
      </c>
      <c r="J18" s="429"/>
      <c r="K18" s="144"/>
    </row>
    <row r="19" spans="1:11">
      <c r="A19" s="442" t="s">
        <v>135</v>
      </c>
      <c r="B19" s="413" t="s">
        <v>133</v>
      </c>
      <c r="C19" s="413"/>
      <c r="D19" s="413"/>
      <c r="E19" s="413"/>
      <c r="F19" s="413"/>
      <c r="G19" s="413" t="s">
        <v>134</v>
      </c>
      <c r="H19" s="413"/>
      <c r="I19" s="413"/>
      <c r="J19" s="413"/>
      <c r="K19" s="413"/>
    </row>
    <row r="20" spans="1:11" ht="18.75" customHeight="1">
      <c r="A20" s="415"/>
      <c r="B20" s="418"/>
      <c r="C20" s="418"/>
      <c r="D20" s="418"/>
      <c r="E20" s="418"/>
      <c r="F20" s="418"/>
      <c r="G20" s="418"/>
      <c r="H20" s="418"/>
      <c r="I20" s="418"/>
      <c r="J20" s="418"/>
      <c r="K20" s="418"/>
    </row>
    <row r="21" spans="1:11" ht="12" customHeight="1">
      <c r="A21" s="441" t="s">
        <v>428</v>
      </c>
      <c r="B21" s="40" t="s">
        <v>137</v>
      </c>
      <c r="C21" s="416" t="s">
        <v>138</v>
      </c>
      <c r="D21" s="416"/>
      <c r="E21" s="416"/>
      <c r="F21" s="416"/>
      <c r="G21" s="416"/>
      <c r="H21" s="416"/>
      <c r="I21" s="416"/>
      <c r="J21" s="416"/>
      <c r="K21" s="416"/>
    </row>
    <row r="22" spans="1:11">
      <c r="A22" s="441"/>
      <c r="B22" s="418"/>
      <c r="C22" s="40" t="s">
        <v>139</v>
      </c>
      <c r="D22" s="40" t="s">
        <v>140</v>
      </c>
      <c r="E22" s="40" t="s">
        <v>141</v>
      </c>
      <c r="F22" s="426" t="s">
        <v>134</v>
      </c>
      <c r="G22" s="427"/>
      <c r="H22" s="413" t="s">
        <v>142</v>
      </c>
      <c r="I22" s="413"/>
      <c r="J22" s="413"/>
      <c r="K22" s="413"/>
    </row>
    <row r="23" spans="1:11" ht="18.75" customHeight="1">
      <c r="A23" s="441"/>
      <c r="B23" s="418"/>
      <c r="C23" s="145"/>
      <c r="D23" s="146"/>
      <c r="E23" s="147"/>
      <c r="F23" s="425"/>
      <c r="G23" s="425"/>
      <c r="H23" s="44" t="s">
        <v>143</v>
      </c>
      <c r="I23" s="148"/>
      <c r="J23" s="44" t="s">
        <v>144</v>
      </c>
      <c r="K23" s="149"/>
    </row>
    <row r="24" spans="1:11" ht="18.75" customHeight="1">
      <c r="A24" s="441"/>
      <c r="B24" s="418"/>
      <c r="C24" s="145"/>
      <c r="D24" s="146"/>
      <c r="E24" s="147"/>
      <c r="F24" s="425"/>
      <c r="G24" s="425"/>
      <c r="H24" s="44" t="s">
        <v>143</v>
      </c>
      <c r="I24" s="148"/>
      <c r="J24" s="44" t="s">
        <v>144</v>
      </c>
      <c r="K24" s="149"/>
    </row>
    <row r="27" spans="1:11">
      <c r="A27" s="38" t="s">
        <v>159</v>
      </c>
    </row>
    <row r="28" spans="1:11" ht="3.75" customHeight="1"/>
    <row r="29" spans="1:11">
      <c r="A29" s="421" t="s">
        <v>44</v>
      </c>
      <c r="B29" s="422" t="s">
        <v>203</v>
      </c>
      <c r="C29" s="423"/>
      <c r="D29" s="423"/>
      <c r="E29" s="423"/>
      <c r="F29" s="423"/>
      <c r="G29" s="424"/>
      <c r="H29" s="422" t="s">
        <v>204</v>
      </c>
      <c r="I29" s="424"/>
      <c r="J29" s="421" t="s">
        <v>124</v>
      </c>
      <c r="K29" s="421" t="s">
        <v>125</v>
      </c>
    </row>
    <row r="30" spans="1:11" ht="24">
      <c r="A30" s="420"/>
      <c r="B30" s="39" t="s">
        <v>117</v>
      </c>
      <c r="C30" s="39" t="s">
        <v>118</v>
      </c>
      <c r="D30" s="39" t="s">
        <v>119</v>
      </c>
      <c r="E30" s="39" t="s">
        <v>120</v>
      </c>
      <c r="F30" s="39" t="s">
        <v>121</v>
      </c>
      <c r="G30" s="39" t="s">
        <v>122</v>
      </c>
      <c r="H30" s="43" t="s">
        <v>132</v>
      </c>
      <c r="I30" s="41" t="s">
        <v>123</v>
      </c>
      <c r="J30" s="420"/>
      <c r="K30" s="420"/>
    </row>
    <row r="31" spans="1:11" ht="18.75" customHeight="1">
      <c r="A31" s="40" t="s">
        <v>460</v>
      </c>
      <c r="B31" s="146"/>
      <c r="C31" s="146"/>
      <c r="D31" s="146"/>
      <c r="E31" s="146"/>
      <c r="F31" s="146"/>
      <c r="G31" s="146"/>
      <c r="H31" s="146"/>
      <c r="I31" s="146"/>
      <c r="J31" s="146"/>
      <c r="K31" s="48" t="str">
        <f>IF(SUM(B31:J31)=0,"",SUM(B31:J31))</f>
        <v/>
      </c>
    </row>
    <row r="32" spans="1:11" ht="15" customHeight="1">
      <c r="A32" s="413" t="s">
        <v>461</v>
      </c>
      <c r="B32" s="213"/>
      <c r="C32" s="213"/>
      <c r="D32" s="213"/>
      <c r="E32" s="213"/>
      <c r="F32" s="213"/>
      <c r="G32" s="213"/>
      <c r="H32" s="213"/>
      <c r="I32" s="213"/>
      <c r="J32" s="213"/>
      <c r="K32" s="49" t="str">
        <f t="shared" ref="K32:K33" si="0">IF(SUM(B32:J32)=0,"",SUM(B32:J32))</f>
        <v/>
      </c>
    </row>
    <row r="33" spans="1:11" ht="15" customHeight="1">
      <c r="A33" s="413"/>
      <c r="B33" s="151"/>
      <c r="C33" s="151"/>
      <c r="D33" s="151"/>
      <c r="E33" s="151"/>
      <c r="F33" s="151"/>
      <c r="G33" s="151"/>
      <c r="H33" s="151"/>
      <c r="I33" s="151"/>
      <c r="J33" s="151"/>
      <c r="K33" s="50" t="str">
        <f t="shared" si="0"/>
        <v/>
      </c>
    </row>
    <row r="34" spans="1:11" ht="12" customHeight="1">
      <c r="A34" s="46"/>
      <c r="B34" s="53"/>
      <c r="C34" s="53"/>
      <c r="D34" s="53"/>
      <c r="E34" s="53"/>
      <c r="F34" s="53"/>
      <c r="G34" s="53"/>
      <c r="H34" s="53"/>
      <c r="I34" s="53"/>
      <c r="J34" s="53"/>
      <c r="K34" s="53"/>
    </row>
    <row r="36" spans="1:11">
      <c r="A36" s="38" t="s">
        <v>160</v>
      </c>
    </row>
    <row r="37" spans="1:11" ht="3.75" customHeight="1"/>
    <row r="38" spans="1:11" ht="18.75" customHeight="1">
      <c r="A38" s="432"/>
      <c r="B38" s="433"/>
      <c r="C38" s="433"/>
      <c r="D38" s="433"/>
      <c r="E38" s="433"/>
      <c r="F38" s="433"/>
      <c r="G38" s="433"/>
      <c r="H38" s="433"/>
      <c r="I38" s="433"/>
      <c r="J38" s="433"/>
      <c r="K38" s="434"/>
    </row>
    <row r="39" spans="1:11" ht="18.75" customHeight="1">
      <c r="A39" s="435"/>
      <c r="B39" s="436"/>
      <c r="C39" s="436"/>
      <c r="D39" s="436"/>
      <c r="E39" s="436"/>
      <c r="F39" s="436"/>
      <c r="G39" s="436"/>
      <c r="H39" s="436"/>
      <c r="I39" s="436"/>
      <c r="J39" s="436"/>
      <c r="K39" s="437"/>
    </row>
    <row r="40" spans="1:11" ht="18.75" customHeight="1">
      <c r="A40" s="438"/>
      <c r="B40" s="439"/>
      <c r="C40" s="439"/>
      <c r="D40" s="439"/>
      <c r="E40" s="439"/>
      <c r="F40" s="439"/>
      <c r="G40" s="439"/>
      <c r="H40" s="439"/>
      <c r="I40" s="439"/>
      <c r="J40" s="439"/>
      <c r="K40" s="440"/>
    </row>
    <row r="43" spans="1:11">
      <c r="A43" s="38" t="s">
        <v>170</v>
      </c>
    </row>
    <row r="44" spans="1:11" ht="3.75" customHeight="1"/>
    <row r="45" spans="1:11" ht="36.75" customHeight="1">
      <c r="A45" s="570" t="s">
        <v>429</v>
      </c>
      <c r="B45" s="570"/>
      <c r="C45" s="570"/>
      <c r="D45" s="570"/>
      <c r="E45" s="570"/>
      <c r="F45" s="570"/>
      <c r="G45" s="570"/>
      <c r="H45" s="570"/>
      <c r="I45" s="570"/>
      <c r="J45" s="570"/>
      <c r="K45" s="570"/>
    </row>
    <row r="46" spans="1:11" ht="4.5" customHeight="1"/>
    <row r="47" spans="1:11" ht="18.75" customHeight="1">
      <c r="A47" s="430" t="s">
        <v>156</v>
      </c>
      <c r="B47" s="431"/>
      <c r="C47" s="447"/>
      <c r="D47" s="448"/>
      <c r="E47" s="448"/>
      <c r="F47" s="448"/>
      <c r="G47" s="448"/>
      <c r="H47" s="449"/>
      <c r="I47" s="45"/>
      <c r="J47" s="45"/>
      <c r="K47" s="45"/>
    </row>
    <row r="48" spans="1:11" ht="18.75" customHeight="1">
      <c r="A48" s="479" t="s">
        <v>187</v>
      </c>
      <c r="B48" s="480"/>
      <c r="C48" s="476"/>
      <c r="D48" s="477"/>
      <c r="E48" s="477"/>
      <c r="F48" s="477"/>
      <c r="G48" s="477"/>
      <c r="H48" s="478"/>
    </row>
    <row r="49" spans="1:11" ht="18.75" customHeight="1">
      <c r="A49" s="65"/>
      <c r="B49" s="443" t="s">
        <v>171</v>
      </c>
      <c r="C49" s="444"/>
      <c r="D49" s="450" t="s">
        <v>185</v>
      </c>
      <c r="E49" s="450"/>
      <c r="F49" s="450"/>
      <c r="G49" s="445"/>
      <c r="H49" s="446"/>
    </row>
    <row r="50" spans="1:11" ht="18.75" customHeight="1">
      <c r="A50" s="59"/>
      <c r="B50" s="467"/>
      <c r="C50" s="468"/>
      <c r="D50" s="450" t="s">
        <v>189</v>
      </c>
      <c r="E50" s="450"/>
      <c r="F50" s="450"/>
      <c r="G50" s="473"/>
      <c r="H50" s="474"/>
    </row>
    <row r="51" spans="1:11" ht="18.75" customHeight="1">
      <c r="A51" s="59"/>
      <c r="B51" s="443" t="s">
        <v>172</v>
      </c>
      <c r="C51" s="444"/>
      <c r="D51" s="475" t="s">
        <v>188</v>
      </c>
      <c r="E51" s="475"/>
      <c r="F51" s="475"/>
      <c r="G51" s="473"/>
      <c r="H51" s="474"/>
      <c r="I51" s="63"/>
      <c r="J51" s="64"/>
      <c r="K51" s="64"/>
    </row>
    <row r="52" spans="1:11" ht="18.75" customHeight="1">
      <c r="A52" s="59"/>
      <c r="B52" s="469" t="s">
        <v>218</v>
      </c>
      <c r="C52" s="470"/>
      <c r="D52" s="475" t="s">
        <v>173</v>
      </c>
      <c r="E52" s="475"/>
      <c r="F52" s="475"/>
      <c r="G52" s="40" t="s">
        <v>181</v>
      </c>
      <c r="H52" s="465"/>
      <c r="I52" s="471"/>
      <c r="J52" s="471"/>
      <c r="K52" s="472"/>
    </row>
    <row r="53" spans="1:11" ht="18.75" customHeight="1">
      <c r="A53" s="59"/>
      <c r="B53" s="469"/>
      <c r="C53" s="470"/>
      <c r="D53" s="65"/>
      <c r="E53" s="54" t="s">
        <v>179</v>
      </c>
      <c r="F53" s="425"/>
      <c r="G53" s="425"/>
      <c r="H53" s="40" t="s">
        <v>186</v>
      </c>
      <c r="I53" s="425"/>
      <c r="J53" s="425"/>
      <c r="K53" s="425"/>
    </row>
    <row r="54" spans="1:11" ht="18.75" customHeight="1">
      <c r="A54" s="59"/>
      <c r="B54" s="59"/>
      <c r="D54" s="59"/>
      <c r="E54" s="54" t="s">
        <v>131</v>
      </c>
      <c r="F54" s="152"/>
      <c r="G54" s="42" t="s">
        <v>184</v>
      </c>
      <c r="H54" s="40" t="s">
        <v>182</v>
      </c>
      <c r="I54" s="465"/>
      <c r="J54" s="466"/>
      <c r="K54" s="42" t="s">
        <v>183</v>
      </c>
    </row>
    <row r="55" spans="1:11" ht="18.75" customHeight="1">
      <c r="A55" s="59"/>
      <c r="B55" s="59"/>
      <c r="D55" s="59"/>
      <c r="E55" s="450" t="s">
        <v>178</v>
      </c>
      <c r="F55" s="450"/>
      <c r="G55" s="450"/>
      <c r="H55" s="450"/>
      <c r="I55" s="461"/>
      <c r="J55" s="461"/>
      <c r="K55" s="461"/>
    </row>
    <row r="56" spans="1:11" ht="18.75" customHeight="1">
      <c r="A56" s="59"/>
      <c r="B56" s="59"/>
      <c r="D56" s="59"/>
      <c r="E56" s="451" t="s">
        <v>174</v>
      </c>
      <c r="F56" s="452"/>
      <c r="G56" s="451" t="s">
        <v>176</v>
      </c>
      <c r="H56" s="453"/>
      <c r="I56" s="456"/>
      <c r="J56" s="457"/>
      <c r="K56" s="458"/>
    </row>
    <row r="57" spans="1:11" ht="18.75" customHeight="1">
      <c r="A57" s="59"/>
      <c r="B57" s="59"/>
      <c r="D57" s="59"/>
      <c r="E57" s="209"/>
      <c r="F57" s="61"/>
      <c r="G57" s="109"/>
      <c r="H57" s="442" t="s">
        <v>530</v>
      </c>
      <c r="I57" s="57"/>
      <c r="J57" s="210" t="s">
        <v>528</v>
      </c>
      <c r="K57" s="55" t="s">
        <v>529</v>
      </c>
    </row>
    <row r="58" spans="1:11" ht="18.75" customHeight="1">
      <c r="A58" s="59"/>
      <c r="B58" s="59"/>
      <c r="D58" s="59"/>
      <c r="E58" s="209"/>
      <c r="F58" s="61"/>
      <c r="G58" s="209"/>
      <c r="H58" s="462"/>
      <c r="I58" s="55" t="s">
        <v>527</v>
      </c>
      <c r="J58" s="211"/>
      <c r="K58" s="212"/>
    </row>
    <row r="59" spans="1:11" ht="18.75" customHeight="1">
      <c r="A59" s="59"/>
      <c r="B59" s="59"/>
      <c r="D59" s="59"/>
      <c r="E59" s="209"/>
      <c r="F59" s="61"/>
      <c r="G59" s="209"/>
      <c r="H59" s="462"/>
      <c r="I59" s="56" t="s">
        <v>525</v>
      </c>
      <c r="J59" s="212"/>
      <c r="K59" s="212"/>
    </row>
    <row r="60" spans="1:11" ht="18.75" customHeight="1">
      <c r="A60" s="59"/>
      <c r="B60" s="59"/>
      <c r="D60" s="59"/>
      <c r="E60" s="209"/>
      <c r="F60" s="61"/>
      <c r="G60" s="77"/>
      <c r="H60" s="463"/>
      <c r="I60" s="56" t="s">
        <v>526</v>
      </c>
      <c r="J60" s="212"/>
      <c r="K60" s="212"/>
    </row>
    <row r="61" spans="1:11" ht="18.75" customHeight="1">
      <c r="A61" s="63"/>
      <c r="B61" s="63"/>
      <c r="C61" s="64"/>
      <c r="D61" s="63"/>
      <c r="E61" s="60"/>
      <c r="F61" s="66"/>
      <c r="G61" s="454" t="s">
        <v>175</v>
      </c>
      <c r="H61" s="455"/>
      <c r="I61" s="459"/>
      <c r="J61" s="459"/>
      <c r="K61" s="460"/>
    </row>
    <row r="62" spans="1:11" ht="18.75" customHeight="1"/>
    <row r="63" spans="1:11" ht="18.75" customHeight="1"/>
    <row r="64" spans="1:11" ht="18.75" customHeight="1"/>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6"/>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heetViews>
  <sheetFormatPr defaultColWidth="9" defaultRowHeight="12"/>
  <cols>
    <col min="1" max="1" width="11.25" style="38" customWidth="1"/>
    <col min="2" max="18" width="10" style="38" customWidth="1"/>
    <col min="19" max="16384" width="9" style="38"/>
  </cols>
  <sheetData>
    <row r="1" spans="1:11">
      <c r="A1" s="38" t="s">
        <v>400</v>
      </c>
    </row>
    <row r="2" spans="1:11" ht="18" customHeight="1">
      <c r="A2" s="412" t="s">
        <v>128</v>
      </c>
      <c r="B2" s="412"/>
      <c r="C2" s="412"/>
      <c r="D2" s="412"/>
      <c r="E2" s="412"/>
      <c r="F2" s="412"/>
      <c r="G2" s="412"/>
      <c r="H2" s="412"/>
      <c r="I2" s="412"/>
      <c r="J2" s="412"/>
      <c r="K2" s="412"/>
    </row>
    <row r="5" spans="1:11" ht="18.75" customHeight="1">
      <c r="A5" s="40" t="s">
        <v>65</v>
      </c>
      <c r="B5" s="416" t="s">
        <v>401</v>
      </c>
      <c r="C5" s="416"/>
      <c r="D5" s="416"/>
      <c r="E5" s="416"/>
      <c r="F5" s="416"/>
    </row>
    <row r="6" spans="1:11" ht="12" customHeight="1">
      <c r="A6" s="46"/>
      <c r="B6" s="47"/>
      <c r="C6" s="47"/>
      <c r="D6" s="47"/>
      <c r="E6" s="47"/>
      <c r="F6" s="47"/>
    </row>
    <row r="8" spans="1:11" ht="15" customHeight="1">
      <c r="A8" s="416" t="s">
        <v>114</v>
      </c>
      <c r="B8" s="416"/>
      <c r="C8" s="416"/>
      <c r="D8" s="416" t="s">
        <v>155</v>
      </c>
      <c r="E8" s="416"/>
      <c r="F8" s="416"/>
      <c r="G8" s="416" t="s">
        <v>115</v>
      </c>
      <c r="H8" s="416"/>
      <c r="I8" s="416"/>
      <c r="J8" s="416"/>
      <c r="K8" s="416"/>
    </row>
    <row r="9" spans="1:11" ht="18.75" customHeight="1">
      <c r="A9" s="417"/>
      <c r="B9" s="417"/>
      <c r="C9" s="417"/>
      <c r="D9" s="417"/>
      <c r="E9" s="417"/>
      <c r="F9" s="417"/>
      <c r="G9" s="417"/>
      <c r="H9" s="417"/>
      <c r="I9" s="417"/>
      <c r="J9" s="417"/>
      <c r="K9" s="417"/>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158</v>
      </c>
    </row>
    <row r="13" spans="1:11" ht="3.75" customHeight="1"/>
    <row r="14" spans="1:11">
      <c r="A14" s="414" t="s">
        <v>116</v>
      </c>
      <c r="B14" s="413" t="s">
        <v>129</v>
      </c>
      <c r="C14" s="413"/>
      <c r="D14" s="413"/>
      <c r="E14" s="413"/>
      <c r="F14" s="413"/>
      <c r="G14" s="413" t="s">
        <v>130</v>
      </c>
      <c r="H14" s="413"/>
      <c r="I14" s="413"/>
      <c r="J14" s="413"/>
      <c r="K14" s="413"/>
    </row>
    <row r="15" spans="1:11" ht="18.75" customHeight="1">
      <c r="A15" s="415"/>
      <c r="B15" s="127" t="s">
        <v>443</v>
      </c>
      <c r="C15" s="142" t="s">
        <v>444</v>
      </c>
      <c r="D15" s="128" t="s">
        <v>445</v>
      </c>
      <c r="E15" s="128" t="s">
        <v>446</v>
      </c>
      <c r="F15" s="143" t="s">
        <v>444</v>
      </c>
      <c r="G15" s="127" t="s">
        <v>443</v>
      </c>
      <c r="H15" s="142" t="s">
        <v>444</v>
      </c>
      <c r="I15" s="128" t="s">
        <v>445</v>
      </c>
      <c r="J15" s="128" t="s">
        <v>446</v>
      </c>
      <c r="K15" s="143" t="s">
        <v>444</v>
      </c>
    </row>
    <row r="16" spans="1:11" ht="18.75" customHeight="1">
      <c r="A16" s="40" t="s">
        <v>145</v>
      </c>
      <c r="B16" s="418"/>
      <c r="C16" s="418"/>
      <c r="D16" s="418"/>
      <c r="E16" s="418"/>
      <c r="F16" s="418"/>
      <c r="G16" s="445"/>
      <c r="H16" s="464"/>
      <c r="I16" s="464"/>
      <c r="J16" s="464"/>
      <c r="K16" s="446"/>
    </row>
    <row r="17" spans="1:11" ht="18.75" customHeight="1">
      <c r="A17" s="140" t="s">
        <v>224</v>
      </c>
      <c r="B17" s="134" t="s">
        <v>448</v>
      </c>
      <c r="C17" s="172"/>
      <c r="D17" s="135" t="s">
        <v>449</v>
      </c>
      <c r="E17" s="173"/>
      <c r="F17" s="137" t="s">
        <v>450</v>
      </c>
      <c r="G17" s="173"/>
      <c r="H17" s="136" t="s">
        <v>451</v>
      </c>
      <c r="I17" s="173"/>
      <c r="J17" s="136" t="s">
        <v>452</v>
      </c>
      <c r="K17" s="268">
        <f>C17+E17+G17+I17</f>
        <v>0</v>
      </c>
    </row>
    <row r="18" spans="1:11">
      <c r="A18" s="442" t="s">
        <v>135</v>
      </c>
      <c r="B18" s="413" t="s">
        <v>133</v>
      </c>
      <c r="C18" s="413"/>
      <c r="D18" s="413"/>
      <c r="E18" s="413"/>
      <c r="F18" s="413"/>
      <c r="G18" s="413" t="s">
        <v>134</v>
      </c>
      <c r="H18" s="413"/>
      <c r="I18" s="413"/>
      <c r="J18" s="413"/>
      <c r="K18" s="413"/>
    </row>
    <row r="19" spans="1:11" ht="18.75" customHeight="1">
      <c r="A19" s="415"/>
      <c r="B19" s="418"/>
      <c r="C19" s="418"/>
      <c r="D19" s="418"/>
      <c r="E19" s="418"/>
      <c r="F19" s="418"/>
      <c r="G19" s="418"/>
      <c r="H19" s="418"/>
      <c r="I19" s="418"/>
      <c r="J19" s="418"/>
      <c r="K19" s="418"/>
    </row>
    <row r="20" spans="1:11" ht="12" customHeight="1">
      <c r="A20" s="441" t="s">
        <v>136</v>
      </c>
      <c r="B20" s="40" t="s">
        <v>137</v>
      </c>
      <c r="C20" s="416" t="s">
        <v>138</v>
      </c>
      <c r="D20" s="416"/>
      <c r="E20" s="416"/>
      <c r="F20" s="416"/>
      <c r="G20" s="416"/>
      <c r="H20" s="416"/>
      <c r="I20" s="416"/>
      <c r="J20" s="416"/>
      <c r="K20" s="416"/>
    </row>
    <row r="21" spans="1:11">
      <c r="A21" s="441"/>
      <c r="B21" s="418"/>
      <c r="C21" s="40" t="s">
        <v>139</v>
      </c>
      <c r="D21" s="40" t="s">
        <v>140</v>
      </c>
      <c r="E21" s="40" t="s">
        <v>141</v>
      </c>
      <c r="F21" s="426" t="s">
        <v>134</v>
      </c>
      <c r="G21" s="427"/>
      <c r="H21" s="413" t="s">
        <v>142</v>
      </c>
      <c r="I21" s="413"/>
      <c r="J21" s="413"/>
      <c r="K21" s="413"/>
    </row>
    <row r="22" spans="1:11" ht="18.75" customHeight="1">
      <c r="A22" s="441"/>
      <c r="B22" s="418"/>
      <c r="C22" s="145"/>
      <c r="D22" s="146"/>
      <c r="E22" s="147"/>
      <c r="F22" s="425"/>
      <c r="G22" s="425"/>
      <c r="H22" s="44" t="s">
        <v>143</v>
      </c>
      <c r="I22" s="148"/>
      <c r="J22" s="44" t="s">
        <v>144</v>
      </c>
      <c r="K22" s="149"/>
    </row>
    <row r="23" spans="1:11" ht="18.75" customHeight="1">
      <c r="A23" s="441"/>
      <c r="B23" s="418"/>
      <c r="C23" s="145"/>
      <c r="D23" s="146"/>
      <c r="E23" s="147"/>
      <c r="F23" s="425"/>
      <c r="G23" s="425"/>
      <c r="H23" s="44" t="s">
        <v>143</v>
      </c>
      <c r="I23" s="148"/>
      <c r="J23" s="44" t="s">
        <v>144</v>
      </c>
      <c r="K23" s="149"/>
    </row>
    <row r="26" spans="1:11">
      <c r="A26" s="38" t="s">
        <v>159</v>
      </c>
    </row>
    <row r="27" spans="1:11" ht="3.75" customHeight="1"/>
    <row r="28" spans="1:11" ht="19.5" customHeight="1">
      <c r="A28" s="479" t="s">
        <v>44</v>
      </c>
      <c r="B28" s="480"/>
      <c r="C28" s="578" t="s">
        <v>410</v>
      </c>
      <c r="D28" s="107"/>
      <c r="E28" s="578" t="s">
        <v>411</v>
      </c>
      <c r="F28" s="111"/>
      <c r="G28" s="578" t="s">
        <v>412</v>
      </c>
      <c r="H28" s="111"/>
      <c r="I28" s="578" t="s">
        <v>413</v>
      </c>
      <c r="J28" s="111"/>
      <c r="K28" s="421" t="s">
        <v>125</v>
      </c>
    </row>
    <row r="29" spans="1:11" ht="24" customHeight="1">
      <c r="A29" s="481"/>
      <c r="B29" s="482"/>
      <c r="C29" s="579"/>
      <c r="D29" s="43" t="s">
        <v>409</v>
      </c>
      <c r="E29" s="579"/>
      <c r="F29" s="43" t="s">
        <v>409</v>
      </c>
      <c r="G29" s="579"/>
      <c r="H29" s="43" t="s">
        <v>409</v>
      </c>
      <c r="I29" s="579"/>
      <c r="J29" s="43" t="s">
        <v>409</v>
      </c>
      <c r="K29" s="420"/>
    </row>
    <row r="30" spans="1:11" ht="30" customHeight="1">
      <c r="A30" s="601" t="s">
        <v>460</v>
      </c>
      <c r="B30" s="602"/>
      <c r="C30" s="146"/>
      <c r="D30" s="146"/>
      <c r="E30" s="154"/>
      <c r="F30" s="146"/>
      <c r="G30" s="154"/>
      <c r="H30" s="146"/>
      <c r="I30" s="154"/>
      <c r="J30" s="146"/>
      <c r="K30" s="48" t="str">
        <f>IF(SUM(C30+E30+G30+I30)=0,"",SUM(C30+E30+G30+I30))</f>
        <v/>
      </c>
    </row>
    <row r="31" spans="1:11" ht="15" customHeight="1">
      <c r="A31" s="603" t="s">
        <v>461</v>
      </c>
      <c r="B31" s="604"/>
      <c r="C31" s="213"/>
      <c r="D31" s="213"/>
      <c r="E31" s="214"/>
      <c r="F31" s="213"/>
      <c r="G31" s="214"/>
      <c r="H31" s="213"/>
      <c r="I31" s="214"/>
      <c r="J31" s="213"/>
      <c r="K31" s="49" t="str">
        <f t="shared" ref="K31:K32" si="0">IF(SUM(C31+E31+G31+I31)=0,"",SUM(C31+E31+G31+I31))</f>
        <v/>
      </c>
    </row>
    <row r="32" spans="1:11" ht="15" customHeight="1">
      <c r="A32" s="603"/>
      <c r="B32" s="604"/>
      <c r="C32" s="155"/>
      <c r="D32" s="155"/>
      <c r="E32" s="155"/>
      <c r="F32" s="155"/>
      <c r="G32" s="155"/>
      <c r="H32" s="155"/>
      <c r="I32" s="155"/>
      <c r="J32" s="155"/>
      <c r="K32" s="84" t="str">
        <f t="shared" si="0"/>
        <v/>
      </c>
    </row>
    <row r="33" spans="1:11" ht="37.5" customHeight="1">
      <c r="A33" s="118"/>
      <c r="B33" s="106" t="s">
        <v>414</v>
      </c>
      <c r="C33" s="599"/>
      <c r="D33" s="600"/>
      <c r="E33" s="599"/>
      <c r="F33" s="600"/>
      <c r="G33" s="599"/>
      <c r="H33" s="600"/>
      <c r="I33" s="599"/>
      <c r="J33" s="600"/>
      <c r="K33" s="121" t="str">
        <f>IF(COUNTIF(C33:J33,"有")=0,"",COUNTIF(C33:J33,"有"))</f>
        <v/>
      </c>
    </row>
    <row r="34" spans="1:11" ht="15" customHeight="1">
      <c r="A34" s="592" t="s">
        <v>415</v>
      </c>
      <c r="B34" s="592"/>
      <c r="C34" s="592"/>
      <c r="D34" s="592"/>
      <c r="E34" s="592"/>
      <c r="F34" s="592"/>
      <c r="G34" s="592"/>
      <c r="H34" s="592"/>
      <c r="I34" s="592"/>
      <c r="J34" s="592"/>
      <c r="K34" s="592"/>
    </row>
    <row r="35" spans="1:11" ht="15" customHeight="1"/>
    <row r="36" spans="1:11" ht="15" customHeight="1">
      <c r="A36" s="46"/>
      <c r="B36" s="53"/>
      <c r="C36" s="53"/>
      <c r="D36" s="53"/>
      <c r="E36" s="53"/>
      <c r="F36" s="53"/>
      <c r="G36" s="53"/>
      <c r="H36" s="53"/>
      <c r="I36" s="53"/>
      <c r="J36" s="53"/>
      <c r="K36" s="53"/>
    </row>
    <row r="37" spans="1:11">
      <c r="A37" s="38" t="s">
        <v>160</v>
      </c>
    </row>
    <row r="38" spans="1:11" ht="3.75" customHeight="1"/>
    <row r="39" spans="1:11" ht="18.75" customHeight="1">
      <c r="A39" s="432"/>
      <c r="B39" s="433"/>
      <c r="C39" s="433"/>
      <c r="D39" s="433"/>
      <c r="E39" s="433"/>
      <c r="F39" s="433"/>
      <c r="G39" s="433"/>
      <c r="H39" s="433"/>
      <c r="I39" s="433"/>
      <c r="J39" s="433"/>
      <c r="K39" s="434"/>
    </row>
    <row r="40" spans="1:11" ht="18.75" customHeight="1">
      <c r="A40" s="435"/>
      <c r="B40" s="436"/>
      <c r="C40" s="436"/>
      <c r="D40" s="436"/>
      <c r="E40" s="436"/>
      <c r="F40" s="436"/>
      <c r="G40" s="436"/>
      <c r="H40" s="436"/>
      <c r="I40" s="436"/>
      <c r="J40" s="436"/>
      <c r="K40" s="437"/>
    </row>
    <row r="41" spans="1:11" ht="18.75" customHeight="1">
      <c r="A41" s="438"/>
      <c r="B41" s="439"/>
      <c r="C41" s="439"/>
      <c r="D41" s="439"/>
      <c r="E41" s="439"/>
      <c r="F41" s="439"/>
      <c r="G41" s="439"/>
      <c r="H41" s="439"/>
      <c r="I41" s="439"/>
      <c r="J41" s="439"/>
      <c r="K41" s="440"/>
    </row>
    <row r="44" spans="1:11">
      <c r="A44" s="38" t="s">
        <v>285</v>
      </c>
    </row>
    <row r="45" spans="1:11" ht="3.75" customHeight="1"/>
    <row r="46" spans="1:11" ht="18.75" customHeight="1">
      <c r="A46" s="443" t="s">
        <v>402</v>
      </c>
      <c r="B46" s="592"/>
      <c r="C46" s="592"/>
      <c r="D46" s="592"/>
      <c r="E46" s="444"/>
      <c r="F46" s="40" t="s">
        <v>403</v>
      </c>
      <c r="G46" s="445"/>
      <c r="H46" s="464"/>
      <c r="I46" s="446"/>
    </row>
    <row r="47" spans="1:11" ht="18.75" customHeight="1">
      <c r="A47" s="596"/>
      <c r="B47" s="597"/>
      <c r="C47" s="597"/>
      <c r="D47" s="597"/>
      <c r="E47" s="598"/>
      <c r="F47" s="40" t="s">
        <v>404</v>
      </c>
      <c r="G47" s="447" t="s">
        <v>405</v>
      </c>
      <c r="H47" s="448"/>
      <c r="I47" s="171" t="s">
        <v>406</v>
      </c>
    </row>
    <row r="48" spans="1:11" ht="6.75" customHeight="1">
      <c r="F48" s="46"/>
      <c r="G48" s="85"/>
      <c r="H48" s="85"/>
      <c r="I48" s="45"/>
    </row>
    <row r="49" spans="1:11" ht="18.75" customHeight="1">
      <c r="A49" s="38" t="s">
        <v>407</v>
      </c>
    </row>
    <row r="50" spans="1:11" ht="3.75" customHeight="1"/>
    <row r="51" spans="1:11" ht="18.75" customHeight="1">
      <c r="A51" s="432"/>
      <c r="B51" s="433"/>
      <c r="C51" s="433"/>
      <c r="D51" s="433"/>
      <c r="E51" s="433"/>
      <c r="F51" s="433"/>
      <c r="G51" s="433"/>
      <c r="H51" s="433"/>
      <c r="I51" s="433"/>
      <c r="J51" s="433"/>
      <c r="K51" s="434"/>
    </row>
    <row r="52" spans="1:11" ht="18.75" customHeight="1">
      <c r="A52" s="435"/>
      <c r="B52" s="436"/>
      <c r="C52" s="436"/>
      <c r="D52" s="436"/>
      <c r="E52" s="436"/>
      <c r="F52" s="436"/>
      <c r="G52" s="436"/>
      <c r="H52" s="436"/>
      <c r="I52" s="436"/>
      <c r="J52" s="436"/>
      <c r="K52" s="437"/>
    </row>
    <row r="53" spans="1:11" ht="18.75" customHeight="1">
      <c r="A53" s="438"/>
      <c r="B53" s="439"/>
      <c r="C53" s="439"/>
      <c r="D53" s="439"/>
      <c r="E53" s="439"/>
      <c r="F53" s="439"/>
      <c r="G53" s="439"/>
      <c r="H53" s="439"/>
      <c r="I53" s="439"/>
      <c r="J53" s="439"/>
      <c r="K53" s="440"/>
    </row>
    <row r="54" spans="1:11" ht="6.75" customHeight="1"/>
    <row r="55" spans="1:11" ht="18.75" customHeight="1">
      <c r="A55" s="38" t="s">
        <v>408</v>
      </c>
    </row>
    <row r="56" spans="1:11" ht="3.75" customHeight="1"/>
    <row r="57" spans="1:11" ht="18.75" customHeight="1">
      <c r="A57" s="432"/>
      <c r="B57" s="433"/>
      <c r="C57" s="433"/>
      <c r="D57" s="433"/>
      <c r="E57" s="433"/>
      <c r="F57" s="433"/>
      <c r="G57" s="433"/>
      <c r="H57" s="433"/>
      <c r="I57" s="433"/>
      <c r="J57" s="433"/>
      <c r="K57" s="434"/>
    </row>
    <row r="58" spans="1:11" ht="18.75" customHeight="1">
      <c r="A58" s="435"/>
      <c r="B58" s="436"/>
      <c r="C58" s="436"/>
      <c r="D58" s="436"/>
      <c r="E58" s="436"/>
      <c r="F58" s="436"/>
      <c r="G58" s="436"/>
      <c r="H58" s="436"/>
      <c r="I58" s="436"/>
      <c r="J58" s="436"/>
      <c r="K58" s="437"/>
    </row>
    <row r="59" spans="1:11" ht="18.75" customHeight="1">
      <c r="A59" s="438"/>
      <c r="B59" s="439"/>
      <c r="C59" s="439"/>
      <c r="D59" s="439"/>
      <c r="E59" s="439"/>
      <c r="F59" s="439"/>
      <c r="G59" s="439"/>
      <c r="H59" s="439"/>
      <c r="I59" s="439"/>
      <c r="J59" s="439"/>
      <c r="K59" s="440"/>
    </row>
    <row r="60" spans="1:11" ht="18.75" customHeight="1"/>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72"/>
  <sheetViews>
    <sheetView view="pageBreakPreview" zoomScale="80" zoomScaleNormal="100" zoomScaleSheetLayoutView="80" workbookViewId="0"/>
  </sheetViews>
  <sheetFormatPr defaultColWidth="9" defaultRowHeight="13.5"/>
  <cols>
    <col min="1" max="1" width="9" style="21"/>
    <col min="2" max="2" width="53.75" style="21" customWidth="1"/>
    <col min="3" max="3" width="10.875" style="21" customWidth="1"/>
    <col min="4" max="4" width="35.125" style="22" customWidth="1"/>
    <col min="5" max="5" width="9" style="22"/>
    <col min="6" max="6" width="40" style="22" customWidth="1"/>
    <col min="7" max="7" width="12.5" style="22" customWidth="1"/>
    <col min="8" max="8" width="15.5" style="22" customWidth="1"/>
    <col min="9" max="11" width="12.5" style="22" customWidth="1"/>
    <col min="12" max="16384" width="9" style="21"/>
  </cols>
  <sheetData>
    <row r="1" spans="2:20">
      <c r="B1" s="113" t="s">
        <v>65</v>
      </c>
      <c r="D1" s="114" t="s">
        <v>66</v>
      </c>
      <c r="F1" s="114" t="s">
        <v>67</v>
      </c>
      <c r="H1" s="200" t="s">
        <v>473</v>
      </c>
      <c r="I1" s="201"/>
      <c r="J1" s="201"/>
      <c r="K1" s="201"/>
      <c r="L1" s="201"/>
      <c r="M1" s="201"/>
      <c r="N1" s="201"/>
      <c r="O1" s="201"/>
      <c r="P1" s="201"/>
      <c r="Q1" s="201"/>
      <c r="R1" s="201"/>
      <c r="S1" s="201"/>
      <c r="T1" s="201"/>
    </row>
    <row r="2" spans="2:20">
      <c r="H2" s="201"/>
      <c r="I2" s="201"/>
      <c r="J2" s="201"/>
      <c r="K2" s="201"/>
      <c r="L2" s="201"/>
      <c r="M2" s="201"/>
      <c r="N2" s="201"/>
      <c r="O2" s="201"/>
      <c r="P2" s="201"/>
      <c r="Q2" s="201"/>
      <c r="R2" s="201"/>
      <c r="S2" s="201"/>
      <c r="T2" s="201"/>
    </row>
    <row r="3" spans="2:20" ht="135">
      <c r="B3" s="21" t="s">
        <v>68</v>
      </c>
      <c r="D3" s="22" t="s">
        <v>190</v>
      </c>
      <c r="F3" s="22" t="s">
        <v>69</v>
      </c>
      <c r="H3" s="207" t="s">
        <v>485</v>
      </c>
      <c r="I3" s="207" t="s">
        <v>486</v>
      </c>
      <c r="J3" s="207" t="s">
        <v>487</v>
      </c>
      <c r="K3" s="207" t="s">
        <v>488</v>
      </c>
      <c r="L3" s="207" t="s">
        <v>489</v>
      </c>
      <c r="M3" s="207" t="s">
        <v>490</v>
      </c>
      <c r="N3" s="207" t="s">
        <v>491</v>
      </c>
      <c r="O3" s="207" t="s">
        <v>492</v>
      </c>
      <c r="P3" s="207" t="s">
        <v>493</v>
      </c>
      <c r="Q3" s="207" t="s">
        <v>494</v>
      </c>
      <c r="R3" s="207" t="s">
        <v>577</v>
      </c>
      <c r="S3" s="207" t="s">
        <v>584</v>
      </c>
      <c r="T3" s="207" t="s">
        <v>495</v>
      </c>
    </row>
    <row r="4" spans="2:20">
      <c r="B4" s="21" t="s">
        <v>70</v>
      </c>
      <c r="D4" s="22" t="s">
        <v>191</v>
      </c>
      <c r="F4" s="22" t="s">
        <v>71</v>
      </c>
      <c r="H4" s="201" t="s">
        <v>474</v>
      </c>
      <c r="I4" s="201" t="s">
        <v>474</v>
      </c>
      <c r="J4" s="201" t="s">
        <v>479</v>
      </c>
      <c r="K4" s="201" t="s">
        <v>482</v>
      </c>
      <c r="L4" s="201" t="s">
        <v>482</v>
      </c>
      <c r="M4" s="201" t="s">
        <v>578</v>
      </c>
      <c r="N4" s="201" t="s">
        <v>482</v>
      </c>
      <c r="O4" s="201" t="s">
        <v>482</v>
      </c>
      <c r="P4" s="201" t="s">
        <v>480</v>
      </c>
      <c r="Q4" s="201" t="s">
        <v>581</v>
      </c>
      <c r="R4" s="201" t="s">
        <v>482</v>
      </c>
      <c r="S4" s="201" t="s">
        <v>483</v>
      </c>
      <c r="T4" s="201" t="s">
        <v>482</v>
      </c>
    </row>
    <row r="5" spans="2:20">
      <c r="B5" s="21" t="s">
        <v>72</v>
      </c>
      <c r="D5" s="22" t="s">
        <v>192</v>
      </c>
      <c r="F5" s="22" t="s">
        <v>73</v>
      </c>
      <c r="H5" s="201" t="s">
        <v>475</v>
      </c>
      <c r="I5" s="201" t="s">
        <v>475</v>
      </c>
      <c r="J5" s="201" t="s">
        <v>580</v>
      </c>
      <c r="K5" s="201"/>
      <c r="L5" s="201"/>
      <c r="M5" s="201" t="s">
        <v>579</v>
      </c>
      <c r="N5" s="201"/>
      <c r="O5" s="201"/>
      <c r="P5" s="201" t="s">
        <v>481</v>
      </c>
      <c r="Q5" s="201" t="s">
        <v>481</v>
      </c>
      <c r="R5" s="201"/>
      <c r="S5" s="201" t="s">
        <v>484</v>
      </c>
      <c r="T5" s="201"/>
    </row>
    <row r="6" spans="2:20">
      <c r="B6" s="21" t="s">
        <v>74</v>
      </c>
      <c r="D6" s="22" t="s">
        <v>193</v>
      </c>
      <c r="F6" s="22" t="s">
        <v>75</v>
      </c>
      <c r="H6" s="201" t="s">
        <v>123</v>
      </c>
      <c r="I6" s="201" t="s">
        <v>477</v>
      </c>
      <c r="J6" s="201" t="s">
        <v>478</v>
      </c>
      <c r="K6" s="201"/>
      <c r="L6" s="201"/>
      <c r="M6" s="201" t="s">
        <v>475</v>
      </c>
      <c r="N6" s="201"/>
      <c r="O6" s="201"/>
      <c r="P6" s="201"/>
      <c r="Q6" s="201"/>
      <c r="R6" s="201"/>
      <c r="S6" s="201"/>
      <c r="T6" s="201"/>
    </row>
    <row r="7" spans="2:20">
      <c r="B7" s="21" t="s">
        <v>76</v>
      </c>
      <c r="D7" s="22" t="s">
        <v>194</v>
      </c>
      <c r="F7" s="22" t="s">
        <v>77</v>
      </c>
      <c r="H7" s="201" t="s">
        <v>582</v>
      </c>
      <c r="I7" s="201" t="s">
        <v>476</v>
      </c>
      <c r="J7" s="201"/>
      <c r="K7" s="201"/>
      <c r="L7" s="201"/>
      <c r="M7" s="201"/>
      <c r="N7" s="201"/>
      <c r="O7" s="201"/>
      <c r="P7" s="201"/>
      <c r="Q7" s="201"/>
      <c r="R7" s="201"/>
      <c r="S7" s="201"/>
      <c r="T7" s="201"/>
    </row>
    <row r="8" spans="2:20">
      <c r="B8" s="21" t="s">
        <v>78</v>
      </c>
      <c r="F8" s="22" t="s">
        <v>79</v>
      </c>
      <c r="H8" s="201"/>
      <c r="I8" s="201"/>
      <c r="J8" s="201"/>
      <c r="K8" s="201"/>
      <c r="L8" s="201"/>
      <c r="M8" s="201"/>
      <c r="N8" s="201"/>
      <c r="O8" s="201"/>
      <c r="P8" s="201"/>
      <c r="Q8" s="201"/>
      <c r="R8" s="201"/>
      <c r="S8" s="201"/>
      <c r="T8" s="201"/>
    </row>
    <row r="9" spans="2:20">
      <c r="B9" s="21" t="s">
        <v>80</v>
      </c>
      <c r="F9" s="22" t="s">
        <v>81</v>
      </c>
      <c r="H9" s="21"/>
      <c r="I9" s="21"/>
      <c r="J9" s="21"/>
      <c r="K9" s="21"/>
    </row>
    <row r="10" spans="2:20">
      <c r="B10" s="21" t="s">
        <v>82</v>
      </c>
      <c r="F10" s="22" t="s">
        <v>439</v>
      </c>
      <c r="H10" s="21"/>
      <c r="I10" s="21"/>
      <c r="J10" s="21"/>
      <c r="K10" s="21"/>
    </row>
    <row r="11" spans="2:20">
      <c r="B11" s="21" t="s">
        <v>83</v>
      </c>
      <c r="H11" s="21"/>
      <c r="I11" s="21"/>
      <c r="J11" s="21"/>
      <c r="K11" s="21"/>
    </row>
    <row r="12" spans="2:20">
      <c r="B12" s="21" t="s">
        <v>84</v>
      </c>
      <c r="H12" s="21"/>
      <c r="I12" s="21"/>
      <c r="J12" s="21"/>
      <c r="K12" s="21"/>
    </row>
    <row r="13" spans="2:20">
      <c r="B13" s="21" t="s">
        <v>575</v>
      </c>
      <c r="H13" s="195"/>
      <c r="I13" s="197"/>
      <c r="J13" s="198"/>
      <c r="K13" s="198"/>
      <c r="L13" s="198"/>
      <c r="M13" s="198"/>
    </row>
    <row r="14" spans="2:20">
      <c r="B14" s="21" t="s">
        <v>85</v>
      </c>
      <c r="H14" s="195"/>
      <c r="I14" s="199"/>
      <c r="J14" s="196"/>
      <c r="K14" s="196"/>
      <c r="L14" s="196"/>
      <c r="M14" s="196"/>
    </row>
    <row r="15" spans="2:20">
      <c r="B15" s="21" t="s">
        <v>583</v>
      </c>
      <c r="H15" s="195"/>
      <c r="I15" s="199"/>
      <c r="J15" s="196"/>
      <c r="K15" s="196"/>
      <c r="L15" s="196"/>
      <c r="M15" s="196"/>
    </row>
    <row r="16" spans="2:20">
      <c r="B16" s="21" t="s">
        <v>574</v>
      </c>
      <c r="H16" s="195"/>
      <c r="I16" s="199"/>
      <c r="J16" s="196"/>
      <c r="K16" s="196"/>
      <c r="L16" s="196"/>
      <c r="M16" s="196"/>
    </row>
    <row r="17" spans="2:13">
      <c r="H17" s="195"/>
      <c r="I17" s="199"/>
      <c r="J17" s="196"/>
      <c r="K17" s="196"/>
      <c r="L17" s="196"/>
      <c r="M17" s="196"/>
    </row>
    <row r="18" spans="2:13">
      <c r="H18" s="195"/>
      <c r="I18" s="199"/>
      <c r="J18" s="196"/>
      <c r="K18" s="196"/>
      <c r="L18" s="196"/>
      <c r="M18" s="196"/>
    </row>
    <row r="19" spans="2:13">
      <c r="H19" s="195"/>
      <c r="I19" s="199"/>
      <c r="J19" s="196"/>
      <c r="K19" s="196"/>
      <c r="L19" s="196"/>
      <c r="M19" s="196"/>
    </row>
    <row r="20" spans="2:13">
      <c r="H20" s="195"/>
      <c r="I20" s="199"/>
      <c r="J20" s="196"/>
      <c r="K20" s="196"/>
      <c r="L20" s="196"/>
      <c r="M20" s="196"/>
    </row>
    <row r="21" spans="2:13">
      <c r="H21" s="195"/>
      <c r="I21" s="199"/>
      <c r="J21" s="196"/>
      <c r="K21" s="196"/>
      <c r="L21" s="196"/>
      <c r="M21" s="196"/>
    </row>
    <row r="22" spans="2:13">
      <c r="B22" s="113" t="s">
        <v>146</v>
      </c>
      <c r="D22" s="114" t="s">
        <v>308</v>
      </c>
      <c r="H22" s="200" t="s">
        <v>496</v>
      </c>
      <c r="I22" s="201"/>
      <c r="J22" s="201"/>
      <c r="K22" s="201"/>
      <c r="L22" s="201"/>
      <c r="M22" s="201"/>
    </row>
    <row r="23" spans="2:13">
      <c r="H23" s="201"/>
      <c r="I23" s="201"/>
      <c r="J23" s="201"/>
      <c r="K23" s="201"/>
      <c r="L23" s="201"/>
      <c r="M23" s="201"/>
    </row>
    <row r="24" spans="2:13" ht="42">
      <c r="B24" s="21" t="s">
        <v>544</v>
      </c>
      <c r="C24" s="21" t="s">
        <v>148</v>
      </c>
      <c r="D24" s="22" t="s">
        <v>309</v>
      </c>
      <c r="H24" s="202"/>
      <c r="I24" s="203" t="s">
        <v>497</v>
      </c>
      <c r="J24" s="204" t="s">
        <v>498</v>
      </c>
      <c r="K24" s="204" t="s">
        <v>499</v>
      </c>
      <c r="L24" s="204" t="s">
        <v>500</v>
      </c>
      <c r="M24" s="204" t="s">
        <v>501</v>
      </c>
    </row>
    <row r="25" spans="2:13">
      <c r="B25" s="21" t="s">
        <v>168</v>
      </c>
      <c r="C25" s="21" t="s">
        <v>152</v>
      </c>
      <c r="D25" s="22" t="s">
        <v>310</v>
      </c>
      <c r="H25" s="202" t="s">
        <v>502</v>
      </c>
      <c r="I25" s="205" t="s">
        <v>503</v>
      </c>
      <c r="J25" s="206">
        <v>0.5</v>
      </c>
      <c r="K25" s="206" t="s">
        <v>504</v>
      </c>
      <c r="L25" s="206">
        <v>0.5</v>
      </c>
      <c r="M25" s="206">
        <v>1</v>
      </c>
    </row>
    <row r="26" spans="2:13">
      <c r="B26" s="21" t="s">
        <v>169</v>
      </c>
      <c r="C26" s="21" t="s">
        <v>153</v>
      </c>
      <c r="D26" s="22" t="s">
        <v>311</v>
      </c>
      <c r="H26" s="202" t="s">
        <v>505</v>
      </c>
      <c r="I26" s="205" t="s">
        <v>503</v>
      </c>
      <c r="J26" s="206">
        <v>0.75</v>
      </c>
      <c r="K26" s="206" t="s">
        <v>506</v>
      </c>
      <c r="L26" s="206">
        <v>0.5</v>
      </c>
      <c r="M26" s="206">
        <v>0.66666666666666663</v>
      </c>
    </row>
    <row r="27" spans="2:13">
      <c r="B27" s="21" t="s">
        <v>161</v>
      </c>
      <c r="C27" s="21" t="s">
        <v>162</v>
      </c>
      <c r="D27" s="22" t="s">
        <v>312</v>
      </c>
      <c r="H27" s="202" t="s">
        <v>507</v>
      </c>
      <c r="I27" s="205" t="s">
        <v>503</v>
      </c>
      <c r="J27" s="206">
        <v>0.33333333333333331</v>
      </c>
      <c r="K27" s="206" t="s">
        <v>506</v>
      </c>
      <c r="L27" s="206">
        <v>0.33333333333333331</v>
      </c>
      <c r="M27" s="206">
        <v>1</v>
      </c>
    </row>
    <row r="28" spans="2:13">
      <c r="B28" s="21" t="s">
        <v>543</v>
      </c>
      <c r="C28" s="21" t="s">
        <v>147</v>
      </c>
      <c r="D28" s="22" t="s">
        <v>313</v>
      </c>
      <c r="H28" s="202" t="s">
        <v>508</v>
      </c>
      <c r="I28" s="205" t="s">
        <v>509</v>
      </c>
      <c r="J28" s="206" t="s">
        <v>510</v>
      </c>
      <c r="K28" s="206" t="s">
        <v>506</v>
      </c>
      <c r="L28" s="206">
        <v>0.5</v>
      </c>
      <c r="M28" s="206">
        <v>0.5</v>
      </c>
    </row>
    <row r="29" spans="2:13">
      <c r="B29" s="21" t="s">
        <v>163</v>
      </c>
      <c r="C29" s="21" t="s">
        <v>149</v>
      </c>
      <c r="D29" s="22" t="s">
        <v>314</v>
      </c>
      <c r="H29" s="202" t="s">
        <v>511</v>
      </c>
      <c r="I29" s="205" t="s">
        <v>509</v>
      </c>
      <c r="J29" s="206" t="s">
        <v>510</v>
      </c>
      <c r="K29" s="206" t="s">
        <v>506</v>
      </c>
      <c r="L29" s="206">
        <v>0.5</v>
      </c>
      <c r="M29" s="206">
        <v>0.5</v>
      </c>
    </row>
    <row r="30" spans="2:13">
      <c r="B30" s="21" t="s">
        <v>164</v>
      </c>
      <c r="C30" s="21" t="s">
        <v>150</v>
      </c>
      <c r="D30" s="22" t="s">
        <v>315</v>
      </c>
      <c r="H30" s="202" t="s">
        <v>512</v>
      </c>
      <c r="I30" s="205" t="s">
        <v>513</v>
      </c>
      <c r="J30" s="206" t="s">
        <v>510</v>
      </c>
      <c r="K30" s="206" t="s">
        <v>506</v>
      </c>
      <c r="L30" s="206">
        <v>0.5</v>
      </c>
      <c r="M30" s="206">
        <v>0.5</v>
      </c>
    </row>
    <row r="31" spans="2:13">
      <c r="B31" s="21" t="s">
        <v>165</v>
      </c>
      <c r="C31" s="21" t="s">
        <v>151</v>
      </c>
      <c r="D31" s="22" t="s">
        <v>316</v>
      </c>
      <c r="H31" s="202" t="s">
        <v>514</v>
      </c>
      <c r="I31" s="205" t="s">
        <v>515</v>
      </c>
      <c r="J31" s="206">
        <v>0.66666666666666663</v>
      </c>
      <c r="K31" s="206" t="s">
        <v>506</v>
      </c>
      <c r="L31" s="206">
        <v>0.33333333333333331</v>
      </c>
      <c r="M31" s="206">
        <v>0.5</v>
      </c>
    </row>
    <row r="32" spans="2:13">
      <c r="B32" s="21" t="s">
        <v>166</v>
      </c>
      <c r="C32" s="21" t="s">
        <v>154</v>
      </c>
      <c r="D32" s="22" t="s">
        <v>317</v>
      </c>
      <c r="H32" s="202" t="s">
        <v>516</v>
      </c>
      <c r="I32" s="205" t="s">
        <v>517</v>
      </c>
      <c r="J32" s="206">
        <v>0.66666666666666663</v>
      </c>
      <c r="K32" s="206" t="s">
        <v>506</v>
      </c>
      <c r="L32" s="206">
        <v>0.33333333333333331</v>
      </c>
      <c r="M32" s="206">
        <v>0.5</v>
      </c>
    </row>
    <row r="33" spans="1:13">
      <c r="B33" s="21" t="s">
        <v>167</v>
      </c>
      <c r="D33" s="22" t="s">
        <v>318</v>
      </c>
      <c r="H33" s="202" t="s">
        <v>518</v>
      </c>
      <c r="I33" s="205" t="s">
        <v>503</v>
      </c>
      <c r="J33" s="206">
        <v>0.5</v>
      </c>
      <c r="K33" s="206" t="s">
        <v>506</v>
      </c>
      <c r="L33" s="206">
        <v>0.5</v>
      </c>
      <c r="M33" s="206">
        <v>1</v>
      </c>
    </row>
    <row r="34" spans="1:13">
      <c r="D34" s="22" t="s">
        <v>319</v>
      </c>
      <c r="H34" s="202" t="s">
        <v>519</v>
      </c>
      <c r="I34" s="205" t="s">
        <v>503</v>
      </c>
      <c r="J34" s="206">
        <v>0.5</v>
      </c>
      <c r="K34" s="206" t="s">
        <v>506</v>
      </c>
      <c r="L34" s="206">
        <v>0.5</v>
      </c>
      <c r="M34" s="206">
        <v>1</v>
      </c>
    </row>
    <row r="35" spans="1:13">
      <c r="D35" s="22" t="s">
        <v>320</v>
      </c>
      <c r="H35" s="202" t="s">
        <v>577</v>
      </c>
      <c r="I35" s="205" t="s">
        <v>503</v>
      </c>
      <c r="J35" s="206">
        <v>0.5</v>
      </c>
      <c r="K35" s="206" t="s">
        <v>506</v>
      </c>
      <c r="L35" s="206">
        <v>0.5</v>
      </c>
      <c r="M35" s="206">
        <v>1</v>
      </c>
    </row>
    <row r="36" spans="1:13">
      <c r="D36" s="22" t="s">
        <v>321</v>
      </c>
      <c r="H36" s="202" t="s">
        <v>520</v>
      </c>
      <c r="I36" s="205" t="s">
        <v>521</v>
      </c>
      <c r="J36" s="206" t="s">
        <v>522</v>
      </c>
      <c r="K36" s="206" t="s">
        <v>523</v>
      </c>
      <c r="L36" s="206" t="s">
        <v>522</v>
      </c>
      <c r="M36" s="206">
        <v>1</v>
      </c>
    </row>
    <row r="37" spans="1:13">
      <c r="D37" s="22" t="s">
        <v>322</v>
      </c>
      <c r="H37" s="202" t="s">
        <v>584</v>
      </c>
      <c r="I37" s="205" t="s">
        <v>503</v>
      </c>
      <c r="J37" s="206">
        <v>0.5</v>
      </c>
      <c r="K37" s="206" t="s">
        <v>506</v>
      </c>
      <c r="L37" s="206">
        <v>0.5</v>
      </c>
      <c r="M37" s="206">
        <v>1</v>
      </c>
    </row>
    <row r="38" spans="1:13">
      <c r="D38" s="22" t="s">
        <v>323</v>
      </c>
      <c r="H38" s="202" t="s">
        <v>524</v>
      </c>
      <c r="I38" s="205" t="s">
        <v>503</v>
      </c>
      <c r="J38" s="206">
        <v>0.33333333333333331</v>
      </c>
      <c r="K38" s="206" t="s">
        <v>506</v>
      </c>
      <c r="L38" s="206">
        <v>0.33333333333333331</v>
      </c>
      <c r="M38" s="206">
        <v>1</v>
      </c>
    </row>
    <row r="39" spans="1:13">
      <c r="D39" s="22" t="s">
        <v>324</v>
      </c>
      <c r="H39" s="21"/>
      <c r="I39" s="21"/>
      <c r="J39" s="21"/>
      <c r="K39" s="21"/>
    </row>
    <row r="40" spans="1:13">
      <c r="D40" s="22" t="s">
        <v>325</v>
      </c>
      <c r="H40" s="21"/>
      <c r="I40" s="21"/>
      <c r="J40" s="21"/>
      <c r="K40" s="21"/>
    </row>
    <row r="41" spans="1:13">
      <c r="D41" s="22" t="s">
        <v>326</v>
      </c>
      <c r="H41" s="21"/>
      <c r="I41" s="21"/>
      <c r="J41" s="21"/>
      <c r="K41" s="21"/>
    </row>
    <row r="42" spans="1:13">
      <c r="D42" s="22" t="s">
        <v>327</v>
      </c>
      <c r="H42" s="21"/>
      <c r="I42" s="21"/>
      <c r="J42" s="21"/>
      <c r="K42" s="21"/>
    </row>
    <row r="43" spans="1:13">
      <c r="D43" s="22" t="s">
        <v>328</v>
      </c>
      <c r="H43" s="21"/>
      <c r="I43" s="21"/>
      <c r="J43" s="21"/>
      <c r="K43" s="21"/>
    </row>
    <row r="44" spans="1:13">
      <c r="D44" s="22" t="s">
        <v>329</v>
      </c>
      <c r="H44" s="21"/>
      <c r="I44" s="21"/>
      <c r="J44" s="21"/>
      <c r="K44" s="21"/>
    </row>
    <row r="45" spans="1:13">
      <c r="D45" s="22" t="s">
        <v>330</v>
      </c>
      <c r="H45" s="21"/>
      <c r="I45" s="21"/>
      <c r="J45" s="21"/>
      <c r="K45" s="21"/>
    </row>
    <row r="46" spans="1:13">
      <c r="H46" s="21"/>
      <c r="I46" s="21"/>
      <c r="J46" s="21"/>
      <c r="K46" s="21"/>
    </row>
    <row r="47" spans="1:13">
      <c r="A47" s="21">
        <v>9</v>
      </c>
      <c r="B47" s="113" t="s">
        <v>359</v>
      </c>
      <c r="H47" s="21"/>
      <c r="I47" s="21"/>
      <c r="J47" s="21"/>
      <c r="K47" s="21"/>
    </row>
    <row r="48" spans="1:13">
      <c r="H48" s="21"/>
      <c r="I48" s="21"/>
      <c r="J48" s="21"/>
      <c r="K48" s="21"/>
    </row>
    <row r="49" spans="1:11" ht="27">
      <c r="B49" s="115" t="s">
        <v>378</v>
      </c>
      <c r="H49" s="21"/>
      <c r="I49" s="21"/>
      <c r="J49" s="21"/>
      <c r="K49" s="21"/>
    </row>
    <row r="50" spans="1:11">
      <c r="B50" s="115" t="s">
        <v>379</v>
      </c>
      <c r="H50" s="21"/>
      <c r="I50" s="21"/>
      <c r="J50" s="21"/>
      <c r="K50" s="21"/>
    </row>
    <row r="51" spans="1:11">
      <c r="B51" s="115" t="s">
        <v>360</v>
      </c>
      <c r="H51" s="21"/>
      <c r="I51" s="21"/>
      <c r="J51" s="21"/>
      <c r="K51" s="21"/>
    </row>
    <row r="52" spans="1:11">
      <c r="B52" s="115" t="s">
        <v>361</v>
      </c>
      <c r="H52" s="21"/>
      <c r="I52" s="21"/>
      <c r="J52" s="21"/>
      <c r="K52" s="21"/>
    </row>
    <row r="53" spans="1:11">
      <c r="B53" s="115" t="s">
        <v>362</v>
      </c>
      <c r="H53" s="21"/>
      <c r="I53" s="21"/>
      <c r="J53" s="21"/>
      <c r="K53" s="21"/>
    </row>
    <row r="54" spans="1:11">
      <c r="B54" s="115" t="s">
        <v>363</v>
      </c>
      <c r="H54" s="21"/>
      <c r="I54" s="21"/>
      <c r="J54" s="21"/>
      <c r="K54" s="21"/>
    </row>
    <row r="55" spans="1:11">
      <c r="B55" s="115"/>
      <c r="H55" s="21"/>
      <c r="I55" s="21"/>
      <c r="J55" s="21"/>
      <c r="K55" s="21"/>
    </row>
    <row r="56" spans="1:11">
      <c r="B56" s="115"/>
      <c r="H56" s="21"/>
      <c r="I56" s="21"/>
      <c r="J56" s="21"/>
      <c r="K56" s="21"/>
    </row>
    <row r="57" spans="1:11">
      <c r="H57" s="21"/>
      <c r="I57" s="21"/>
      <c r="J57" s="21"/>
      <c r="K57" s="21"/>
    </row>
    <row r="58" spans="1:11">
      <c r="A58" s="21">
        <v>12</v>
      </c>
      <c r="B58" s="113" t="s">
        <v>430</v>
      </c>
      <c r="H58" s="21"/>
      <c r="I58" s="21"/>
      <c r="J58" s="21"/>
      <c r="K58" s="21"/>
    </row>
    <row r="59" spans="1:11">
      <c r="B59" s="21" t="s">
        <v>431</v>
      </c>
      <c r="H59" s="21"/>
      <c r="I59" s="21"/>
      <c r="J59" s="21"/>
      <c r="K59" s="21"/>
    </row>
    <row r="60" spans="1:11">
      <c r="B60" s="21" t="s">
        <v>432</v>
      </c>
      <c r="H60" s="21"/>
      <c r="I60" s="21"/>
      <c r="J60" s="21"/>
      <c r="K60" s="21"/>
    </row>
    <row r="61" spans="1:11">
      <c r="B61" s="21" t="s">
        <v>433</v>
      </c>
      <c r="H61" s="21"/>
      <c r="I61" s="21"/>
      <c r="J61" s="21"/>
      <c r="K61" s="21"/>
    </row>
    <row r="62" spans="1:11">
      <c r="H62" s="21"/>
      <c r="I62" s="21"/>
      <c r="J62" s="21"/>
      <c r="K62" s="21"/>
    </row>
    <row r="63" spans="1:11">
      <c r="B63" s="21" t="s">
        <v>434</v>
      </c>
      <c r="H63" s="21"/>
      <c r="I63" s="21"/>
      <c r="J63" s="21"/>
      <c r="K63" s="21"/>
    </row>
    <row r="64" spans="1:11">
      <c r="B64" s="21" t="s">
        <v>436</v>
      </c>
      <c r="C64" s="126">
        <v>378000</v>
      </c>
      <c r="H64" s="21"/>
      <c r="I64" s="21"/>
      <c r="J64" s="21"/>
      <c r="K64" s="21"/>
    </row>
    <row r="65" spans="2:11">
      <c r="B65" s="21" t="s">
        <v>435</v>
      </c>
      <c r="C65" s="126">
        <v>310000</v>
      </c>
      <c r="H65" s="21"/>
      <c r="I65" s="21"/>
      <c r="J65" s="21"/>
      <c r="K65" s="21"/>
    </row>
    <row r="66" spans="2:11">
      <c r="H66" s="21"/>
      <c r="I66" s="21"/>
      <c r="J66" s="21"/>
      <c r="K66" s="21"/>
    </row>
    <row r="67" spans="2:11">
      <c r="H67" s="21"/>
      <c r="I67" s="21"/>
      <c r="J67" s="21"/>
      <c r="K67" s="21"/>
    </row>
    <row r="68" spans="2:11">
      <c r="H68" s="21"/>
      <c r="I68" s="21"/>
      <c r="J68" s="21"/>
      <c r="K68" s="21"/>
    </row>
    <row r="69" spans="2:11">
      <c r="H69" s="21"/>
      <c r="I69" s="21"/>
      <c r="J69" s="21"/>
      <c r="K69" s="21"/>
    </row>
    <row r="70" spans="2:11">
      <c r="H70" s="21"/>
      <c r="I70" s="21"/>
      <c r="J70" s="21"/>
      <c r="K70" s="21"/>
    </row>
    <row r="71" spans="2:11">
      <c r="H71" s="21"/>
      <c r="I71" s="21"/>
      <c r="J71" s="21"/>
      <c r="K71" s="21"/>
    </row>
    <row r="72" spans="2:11">
      <c r="H72" s="21"/>
      <c r="I72" s="21"/>
      <c r="J72" s="21"/>
      <c r="K72" s="21"/>
    </row>
  </sheetData>
  <phoneticPr fontId="6"/>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X81"/>
  <sheetViews>
    <sheetView view="pageBreakPreview" zoomScaleNormal="100" zoomScaleSheetLayoutView="100" workbookViewId="0">
      <selection activeCell="G8" sqref="G8:H8"/>
    </sheetView>
  </sheetViews>
  <sheetFormatPr defaultColWidth="9" defaultRowHeight="13.5" outlineLevelCol="1"/>
  <cols>
    <col min="1" max="2" width="5" style="24" customWidth="1"/>
    <col min="3" max="3" width="24.875" style="24" customWidth="1"/>
    <col min="4" max="12" width="8.5" style="24" customWidth="1"/>
    <col min="13" max="21" width="8.5" style="24" hidden="1" customWidth="1" outlineLevel="1"/>
    <col min="22" max="22" width="9" style="24" collapsed="1"/>
    <col min="23" max="16384" width="9" style="24"/>
  </cols>
  <sheetData>
    <row r="1" spans="1:22" ht="19.5" customHeight="1">
      <c r="A1" s="129" t="s">
        <v>43</v>
      </c>
    </row>
    <row r="2" spans="1:22" ht="17.25" customHeight="1">
      <c r="A2" s="129"/>
      <c r="B2" s="129"/>
      <c r="C2" s="129"/>
      <c r="D2" s="373" t="s">
        <v>533</v>
      </c>
      <c r="E2" s="373"/>
      <c r="F2" s="373"/>
      <c r="G2" s="373"/>
      <c r="H2" s="373"/>
      <c r="I2" s="129"/>
      <c r="J2" s="129"/>
      <c r="K2" s="129"/>
      <c r="L2" s="129"/>
      <c r="M2" s="262"/>
      <c r="N2" s="262"/>
      <c r="O2" s="262"/>
      <c r="P2" s="262"/>
      <c r="Q2" s="262"/>
      <c r="R2" s="262"/>
      <c r="S2" s="262"/>
      <c r="T2" s="262"/>
      <c r="U2" s="262"/>
    </row>
    <row r="3" spans="1:22" ht="17.25">
      <c r="A3" s="129"/>
      <c r="B3" s="129"/>
      <c r="C3" s="129"/>
      <c r="D3" s="373"/>
      <c r="E3" s="373"/>
      <c r="F3" s="373"/>
      <c r="G3" s="373"/>
      <c r="H3" s="373"/>
      <c r="I3" s="129"/>
      <c r="J3" s="129"/>
      <c r="K3" s="129"/>
      <c r="L3" s="129"/>
      <c r="M3" s="262"/>
      <c r="N3" s="262"/>
      <c r="O3" s="262"/>
      <c r="P3" s="262"/>
      <c r="Q3" s="262"/>
      <c r="R3" s="262"/>
      <c r="S3" s="262"/>
      <c r="T3" s="262"/>
      <c r="U3" s="262"/>
    </row>
    <row r="4" spans="1:22" ht="14.25" thickBot="1">
      <c r="A4" s="25" t="s">
        <v>24</v>
      </c>
    </row>
    <row r="5" spans="1:22" s="27" customFormat="1" ht="19.5" customHeight="1" thickBot="1">
      <c r="A5" s="406" t="s">
        <v>25</v>
      </c>
      <c r="B5" s="407"/>
      <c r="C5" s="263"/>
      <c r="D5" s="26" t="s">
        <v>53</v>
      </c>
      <c r="E5" s="408"/>
      <c r="F5" s="409"/>
      <c r="G5" s="409"/>
      <c r="H5" s="409"/>
      <c r="I5" s="410"/>
      <c r="V5" s="27" t="s">
        <v>86</v>
      </c>
    </row>
    <row r="6" spans="1:22" s="27" customFormat="1" ht="12.75" thickBot="1">
      <c r="A6" s="23"/>
    </row>
    <row r="7" spans="1:22" s="27" customFormat="1" ht="18" customHeight="1">
      <c r="A7" s="374" t="s">
        <v>44</v>
      </c>
      <c r="B7" s="375" t="s">
        <v>45</v>
      </c>
      <c r="C7" s="376"/>
      <c r="D7" s="374" t="s">
        <v>532</v>
      </c>
      <c r="E7" s="375"/>
      <c r="F7" s="376"/>
      <c r="G7" s="374" t="s">
        <v>26</v>
      </c>
      <c r="H7" s="375"/>
      <c r="I7" s="375"/>
      <c r="J7" s="375"/>
      <c r="K7" s="375"/>
      <c r="L7" s="376"/>
      <c r="M7" s="374" t="s">
        <v>26</v>
      </c>
      <c r="N7" s="375"/>
      <c r="O7" s="375"/>
      <c r="P7" s="375"/>
      <c r="Q7" s="375"/>
      <c r="R7" s="375"/>
      <c r="S7" s="375"/>
      <c r="T7" s="375"/>
      <c r="U7" s="376"/>
    </row>
    <row r="8" spans="1:22" s="27" customFormat="1" ht="18" customHeight="1">
      <c r="A8" s="411"/>
      <c r="B8" s="394"/>
      <c r="C8" s="395"/>
      <c r="D8" s="411" t="s">
        <v>46</v>
      </c>
      <c r="E8" s="394" t="s">
        <v>47</v>
      </c>
      <c r="F8" s="395" t="s">
        <v>48</v>
      </c>
      <c r="G8" s="377" t="s">
        <v>554</v>
      </c>
      <c r="H8" s="378"/>
      <c r="I8" s="184" t="str">
        <f>IF(I28="","",ROUND(I28/F28*100,0))</f>
        <v/>
      </c>
      <c r="J8" s="379" t="s">
        <v>542</v>
      </c>
      <c r="K8" s="378"/>
      <c r="L8" s="185" t="str">
        <f>IF(I8="","",IF(I8=100,"",100-I8))</f>
        <v/>
      </c>
      <c r="M8" s="377" t="s">
        <v>555</v>
      </c>
      <c r="N8" s="378"/>
      <c r="O8" s="184" t="str">
        <f>IF(O28="","",ROUND(O28/L28*100,0))</f>
        <v/>
      </c>
      <c r="P8" s="377" t="s">
        <v>555</v>
      </c>
      <c r="Q8" s="378"/>
      <c r="R8" s="184" t="str">
        <f>IF(R28="","",ROUND(R28/O28*100,0))</f>
        <v/>
      </c>
      <c r="S8" s="379" t="s">
        <v>555</v>
      </c>
      <c r="T8" s="378"/>
      <c r="U8" s="185" t="str">
        <f>IF(O8="","",IF(O8=100,"",100-O8))</f>
        <v/>
      </c>
    </row>
    <row r="9" spans="1:22" s="27" customFormat="1" ht="18" customHeight="1" thickBot="1">
      <c r="A9" s="401"/>
      <c r="B9" s="402"/>
      <c r="C9" s="403"/>
      <c r="D9" s="401"/>
      <c r="E9" s="402"/>
      <c r="F9" s="403"/>
      <c r="G9" s="257" t="s">
        <v>46</v>
      </c>
      <c r="H9" s="258" t="s">
        <v>47</v>
      </c>
      <c r="I9" s="258" t="s">
        <v>48</v>
      </c>
      <c r="J9" s="258" t="s">
        <v>46</v>
      </c>
      <c r="K9" s="258" t="s">
        <v>47</v>
      </c>
      <c r="L9" s="260" t="s">
        <v>48</v>
      </c>
      <c r="M9" s="257" t="s">
        <v>46</v>
      </c>
      <c r="N9" s="258" t="s">
        <v>47</v>
      </c>
      <c r="O9" s="258" t="s">
        <v>48</v>
      </c>
      <c r="P9" s="257" t="s">
        <v>46</v>
      </c>
      <c r="Q9" s="258" t="s">
        <v>47</v>
      </c>
      <c r="R9" s="258" t="s">
        <v>48</v>
      </c>
      <c r="S9" s="258" t="s">
        <v>46</v>
      </c>
      <c r="T9" s="258" t="s">
        <v>47</v>
      </c>
      <c r="U9" s="260" t="s">
        <v>48</v>
      </c>
    </row>
    <row r="10" spans="1:22" s="27" customFormat="1" ht="18" customHeight="1">
      <c r="A10" s="385" t="s">
        <v>49</v>
      </c>
      <c r="B10" s="404" t="s">
        <v>51</v>
      </c>
      <c r="C10" s="28"/>
      <c r="D10" s="29" t="s">
        <v>27</v>
      </c>
      <c r="E10" s="30" t="s">
        <v>29</v>
      </c>
      <c r="F10" s="31" t="s">
        <v>31</v>
      </c>
      <c r="G10" s="29" t="s">
        <v>32</v>
      </c>
      <c r="H10" s="30" t="s">
        <v>29</v>
      </c>
      <c r="I10" s="30" t="s">
        <v>33</v>
      </c>
      <c r="J10" s="30" t="s">
        <v>27</v>
      </c>
      <c r="K10" s="30" t="s">
        <v>29</v>
      </c>
      <c r="L10" s="31" t="s">
        <v>33</v>
      </c>
      <c r="M10" s="29" t="s">
        <v>32</v>
      </c>
      <c r="N10" s="30" t="s">
        <v>29</v>
      </c>
      <c r="O10" s="30" t="s">
        <v>33</v>
      </c>
      <c r="P10" s="29" t="s">
        <v>32</v>
      </c>
      <c r="Q10" s="30" t="s">
        <v>29</v>
      </c>
      <c r="R10" s="30" t="s">
        <v>33</v>
      </c>
      <c r="S10" s="30" t="s">
        <v>27</v>
      </c>
      <c r="T10" s="30" t="s">
        <v>29</v>
      </c>
      <c r="U10" s="31" t="s">
        <v>33</v>
      </c>
    </row>
    <row r="11" spans="1:22" s="27" customFormat="1" ht="18" customHeight="1">
      <c r="A11" s="386"/>
      <c r="B11" s="405"/>
      <c r="C11" s="261" t="s">
        <v>56</v>
      </c>
      <c r="D11" s="179"/>
      <c r="E11" s="180" t="str">
        <f>IF(D11="","",F11/D11)</f>
        <v/>
      </c>
      <c r="F11" s="181"/>
      <c r="G11" s="179"/>
      <c r="H11" s="180" t="str">
        <f>IF(G11="","",I11/G11)</f>
        <v/>
      </c>
      <c r="I11" s="182"/>
      <c r="J11" s="180"/>
      <c r="K11" s="180" t="str">
        <f>IF(J11="","",L11/J11)</f>
        <v/>
      </c>
      <c r="L11" s="183"/>
      <c r="M11" s="179"/>
      <c r="N11" s="180" t="str">
        <f>IF(M11="","",O11/M11)</f>
        <v/>
      </c>
      <c r="O11" s="182"/>
      <c r="P11" s="179"/>
      <c r="Q11" s="180" t="str">
        <f>IF(P11="","",R11/P11)</f>
        <v/>
      </c>
      <c r="R11" s="182"/>
      <c r="S11" s="180"/>
      <c r="T11" s="180" t="str">
        <f>IF(S11="","",U11/S11)</f>
        <v/>
      </c>
      <c r="U11" s="183"/>
    </row>
    <row r="12" spans="1:22" s="27" customFormat="1" ht="18" customHeight="1">
      <c r="A12" s="386"/>
      <c r="B12" s="405"/>
      <c r="C12" s="186" t="s">
        <v>538</v>
      </c>
      <c r="D12" s="179"/>
      <c r="E12" s="180" t="str">
        <f>IF(D12="","",F12/D12)</f>
        <v/>
      </c>
      <c r="F12" s="181"/>
      <c r="G12" s="179"/>
      <c r="H12" s="180" t="str">
        <f>IF(G12="","",I12/G12)</f>
        <v/>
      </c>
      <c r="I12" s="182"/>
      <c r="J12" s="180"/>
      <c r="K12" s="180" t="str">
        <f t="shared" ref="K12:K47" si="0">IF(J12="","",L12/J12)</f>
        <v/>
      </c>
      <c r="L12" s="183"/>
      <c r="M12" s="179"/>
      <c r="N12" s="180" t="str">
        <f>IF(M12="","",O12/M12)</f>
        <v/>
      </c>
      <c r="O12" s="182"/>
      <c r="P12" s="179"/>
      <c r="Q12" s="180" t="str">
        <f>IF(P12="","",R12/P12)</f>
        <v/>
      </c>
      <c r="R12" s="182"/>
      <c r="S12" s="180"/>
      <c r="T12" s="180" t="str">
        <f t="shared" ref="T12:T47" si="1">IF(S12="","",U12/S12)</f>
        <v/>
      </c>
      <c r="U12" s="183"/>
    </row>
    <row r="13" spans="1:22" s="27" customFormat="1" ht="18" customHeight="1">
      <c r="A13" s="386"/>
      <c r="B13" s="405"/>
      <c r="C13" s="366" t="s">
        <v>539</v>
      </c>
      <c r="D13" s="273"/>
      <c r="E13" s="255" t="str">
        <f>IF(D13="","",F13/D13)</f>
        <v/>
      </c>
      <c r="F13" s="216"/>
      <c r="G13" s="274"/>
      <c r="H13" s="215" t="str">
        <f>IF(G13="","",I13/G13)</f>
        <v/>
      </c>
      <c r="I13" s="218"/>
      <c r="J13" s="275"/>
      <c r="K13" s="215" t="str">
        <f t="shared" si="0"/>
        <v/>
      </c>
      <c r="L13" s="216"/>
      <c r="M13" s="217"/>
      <c r="N13" s="215" t="str">
        <f>IF(M13="","",O13/M13)</f>
        <v/>
      </c>
      <c r="O13" s="218"/>
      <c r="P13" s="217"/>
      <c r="Q13" s="215" t="str">
        <f>IF(P13="","",R13/P13)</f>
        <v/>
      </c>
      <c r="R13" s="218"/>
      <c r="S13" s="218"/>
      <c r="T13" s="215" t="str">
        <f t="shared" si="1"/>
        <v/>
      </c>
      <c r="U13" s="216"/>
    </row>
    <row r="14" spans="1:22" s="27" customFormat="1" ht="18" customHeight="1">
      <c r="A14" s="386"/>
      <c r="B14" s="405"/>
      <c r="C14" s="261" t="s">
        <v>58</v>
      </c>
      <c r="D14" s="219"/>
      <c r="E14" s="215" t="str">
        <f t="shared" ref="E14:E47" si="2">IF(D14="","",F14/D14)</f>
        <v/>
      </c>
      <c r="F14" s="220"/>
      <c r="G14" s="219"/>
      <c r="H14" s="215" t="str">
        <f>IF(G14="","",I14/G14)</f>
        <v/>
      </c>
      <c r="I14" s="221"/>
      <c r="J14" s="215"/>
      <c r="K14" s="215" t="str">
        <f t="shared" si="0"/>
        <v/>
      </c>
      <c r="L14" s="220"/>
      <c r="M14" s="219"/>
      <c r="N14" s="215" t="str">
        <f>IF(M14="","",O14/M14)</f>
        <v/>
      </c>
      <c r="O14" s="221"/>
      <c r="P14" s="219"/>
      <c r="Q14" s="215" t="str">
        <f>IF(P14="","",R14/P14)</f>
        <v/>
      </c>
      <c r="R14" s="221"/>
      <c r="S14" s="215"/>
      <c r="T14" s="215" t="str">
        <f t="shared" si="1"/>
        <v/>
      </c>
      <c r="U14" s="220"/>
    </row>
    <row r="15" spans="1:22" s="27" customFormat="1" ht="18" customHeight="1">
      <c r="A15" s="386"/>
      <c r="B15" s="405"/>
      <c r="C15" s="186"/>
      <c r="D15" s="277"/>
      <c r="E15" s="279" t="str">
        <f t="shared" si="2"/>
        <v/>
      </c>
      <c r="F15" s="218"/>
      <c r="G15" s="277"/>
      <c r="H15" s="278" t="str">
        <f t="shared" ref="H15:H47" si="3">IF(G15="","",I15/G15)</f>
        <v/>
      </c>
      <c r="I15" s="222"/>
      <c r="J15" s="218"/>
      <c r="K15" s="215" t="str">
        <f t="shared" si="0"/>
        <v/>
      </c>
      <c r="L15" s="216"/>
      <c r="M15" s="217"/>
      <c r="N15" s="215" t="str">
        <f t="shared" ref="N15:N47" si="4">IF(M15="","",O15/M15)</f>
        <v/>
      </c>
      <c r="O15" s="222"/>
      <c r="P15" s="217"/>
      <c r="Q15" s="215" t="str">
        <f t="shared" ref="Q15:Q47" si="5">IF(P15="","",R15/P15)</f>
        <v/>
      </c>
      <c r="R15" s="222"/>
      <c r="S15" s="218"/>
      <c r="T15" s="215" t="str">
        <f t="shared" si="1"/>
        <v/>
      </c>
      <c r="U15" s="216"/>
    </row>
    <row r="16" spans="1:22" s="27" customFormat="1" ht="18" customHeight="1">
      <c r="A16" s="386"/>
      <c r="B16" s="405"/>
      <c r="C16" s="186"/>
      <c r="D16" s="277"/>
      <c r="E16" s="278" t="str">
        <f t="shared" si="2"/>
        <v/>
      </c>
      <c r="F16" s="216"/>
      <c r="G16" s="277"/>
      <c r="H16" s="278" t="str">
        <f t="shared" si="3"/>
        <v/>
      </c>
      <c r="I16" s="222"/>
      <c r="J16" s="218"/>
      <c r="K16" s="215" t="str">
        <f t="shared" si="0"/>
        <v/>
      </c>
      <c r="L16" s="216"/>
      <c r="M16" s="217"/>
      <c r="N16" s="215" t="str">
        <f t="shared" si="4"/>
        <v/>
      </c>
      <c r="O16" s="222"/>
      <c r="P16" s="217"/>
      <c r="Q16" s="215" t="str">
        <f t="shared" si="5"/>
        <v/>
      </c>
      <c r="R16" s="222"/>
      <c r="S16" s="218"/>
      <c r="T16" s="215" t="str">
        <f t="shared" si="1"/>
        <v/>
      </c>
      <c r="U16" s="216"/>
    </row>
    <row r="17" spans="1:24" s="27" customFormat="1" ht="18" customHeight="1">
      <c r="A17" s="386"/>
      <c r="B17" s="405"/>
      <c r="C17" s="186"/>
      <c r="D17" s="280"/>
      <c r="E17" s="278" t="str">
        <f t="shared" si="2"/>
        <v/>
      </c>
      <c r="F17" s="216"/>
      <c r="G17" s="277"/>
      <c r="H17" s="278" t="str">
        <f t="shared" si="3"/>
        <v/>
      </c>
      <c r="I17" s="222"/>
      <c r="J17" s="276"/>
      <c r="K17" s="221"/>
      <c r="L17" s="216"/>
      <c r="M17" s="217"/>
      <c r="N17" s="215" t="str">
        <f t="shared" si="4"/>
        <v/>
      </c>
      <c r="O17" s="222"/>
      <c r="P17" s="217"/>
      <c r="Q17" s="215" t="str">
        <f t="shared" si="5"/>
        <v/>
      </c>
      <c r="R17" s="222"/>
      <c r="S17" s="222"/>
      <c r="T17" s="221" t="str">
        <f t="shared" si="1"/>
        <v/>
      </c>
      <c r="U17" s="216"/>
    </row>
    <row r="18" spans="1:24" s="27" customFormat="1" ht="18" customHeight="1">
      <c r="A18" s="386"/>
      <c r="B18" s="405"/>
      <c r="C18" s="261" t="s">
        <v>57</v>
      </c>
      <c r="D18" s="219"/>
      <c r="E18" s="215" t="str">
        <f t="shared" si="2"/>
        <v/>
      </c>
      <c r="F18" s="220"/>
      <c r="G18" s="219"/>
      <c r="H18" s="221" t="str">
        <f t="shared" si="3"/>
        <v/>
      </c>
      <c r="I18" s="221"/>
      <c r="J18" s="221"/>
      <c r="K18" s="221" t="str">
        <f t="shared" si="0"/>
        <v/>
      </c>
      <c r="L18" s="220"/>
      <c r="M18" s="219"/>
      <c r="N18" s="221" t="str">
        <f t="shared" si="4"/>
        <v/>
      </c>
      <c r="O18" s="221"/>
      <c r="P18" s="219"/>
      <c r="Q18" s="221" t="str">
        <f t="shared" si="5"/>
        <v/>
      </c>
      <c r="R18" s="221"/>
      <c r="S18" s="221"/>
      <c r="T18" s="221" t="str">
        <f t="shared" si="1"/>
        <v/>
      </c>
      <c r="U18" s="220"/>
    </row>
    <row r="19" spans="1:24" s="27" customFormat="1" ht="18" customHeight="1">
      <c r="A19" s="386"/>
      <c r="B19" s="405"/>
      <c r="C19" s="261" t="str">
        <f>C12</f>
        <v>&lt;改修工事&gt;</v>
      </c>
      <c r="D19" s="219"/>
      <c r="E19" s="215" t="str">
        <f t="shared" si="2"/>
        <v/>
      </c>
      <c r="F19" s="220"/>
      <c r="G19" s="223"/>
      <c r="H19" s="221" t="str">
        <f t="shared" si="3"/>
        <v/>
      </c>
      <c r="I19" s="221"/>
      <c r="J19" s="221"/>
      <c r="K19" s="221" t="str">
        <f t="shared" si="0"/>
        <v/>
      </c>
      <c r="L19" s="220"/>
      <c r="M19" s="223"/>
      <c r="N19" s="221" t="str">
        <f t="shared" si="4"/>
        <v/>
      </c>
      <c r="O19" s="221"/>
      <c r="P19" s="223"/>
      <c r="Q19" s="221" t="str">
        <f t="shared" si="5"/>
        <v/>
      </c>
      <c r="R19" s="221"/>
      <c r="S19" s="221"/>
      <c r="T19" s="221" t="str">
        <f t="shared" si="1"/>
        <v/>
      </c>
      <c r="U19" s="220"/>
    </row>
    <row r="20" spans="1:24" s="27" customFormat="1" ht="18" customHeight="1">
      <c r="A20" s="386"/>
      <c r="B20" s="405"/>
      <c r="C20" s="261" t="str">
        <f>IF(C13="","",C13)</f>
        <v>　（改築）</v>
      </c>
      <c r="D20" s="219"/>
      <c r="E20" s="215" t="str">
        <f t="shared" si="2"/>
        <v/>
      </c>
      <c r="F20" s="220"/>
      <c r="G20" s="223"/>
      <c r="H20" s="221" t="str">
        <f t="shared" si="3"/>
        <v/>
      </c>
      <c r="I20" s="221"/>
      <c r="J20" s="221"/>
      <c r="K20" s="221" t="str">
        <f t="shared" si="0"/>
        <v/>
      </c>
      <c r="L20" s="220"/>
      <c r="M20" s="223"/>
      <c r="N20" s="221" t="str">
        <f t="shared" si="4"/>
        <v/>
      </c>
      <c r="O20" s="221"/>
      <c r="P20" s="223"/>
      <c r="Q20" s="221" t="str">
        <f t="shared" si="5"/>
        <v/>
      </c>
      <c r="R20" s="221"/>
      <c r="S20" s="221"/>
      <c r="T20" s="221" t="str">
        <f t="shared" si="1"/>
        <v/>
      </c>
      <c r="U20" s="220"/>
    </row>
    <row r="21" spans="1:24" s="27" customFormat="1" ht="18" customHeight="1">
      <c r="A21" s="386"/>
      <c r="B21" s="405"/>
      <c r="C21" s="261" t="s">
        <v>58</v>
      </c>
      <c r="D21" s="219"/>
      <c r="E21" s="215" t="str">
        <f t="shared" si="2"/>
        <v/>
      </c>
      <c r="F21" s="220"/>
      <c r="G21" s="223"/>
      <c r="H21" s="221" t="str">
        <f t="shared" si="3"/>
        <v/>
      </c>
      <c r="I21" s="221"/>
      <c r="J21" s="221"/>
      <c r="K21" s="221" t="str">
        <f t="shared" si="0"/>
        <v/>
      </c>
      <c r="L21" s="220"/>
      <c r="M21" s="223"/>
      <c r="N21" s="221" t="str">
        <f t="shared" si="4"/>
        <v/>
      </c>
      <c r="O21" s="221"/>
      <c r="P21" s="223"/>
      <c r="Q21" s="221" t="str">
        <f t="shared" si="5"/>
        <v/>
      </c>
      <c r="R21" s="221"/>
      <c r="S21" s="221"/>
      <c r="T21" s="221" t="str">
        <f t="shared" si="1"/>
        <v/>
      </c>
      <c r="U21" s="220"/>
    </row>
    <row r="22" spans="1:24" s="27" customFormat="1" ht="18" customHeight="1">
      <c r="A22" s="386"/>
      <c r="B22" s="405"/>
      <c r="C22" s="186"/>
      <c r="D22" s="217"/>
      <c r="E22" s="215" t="str">
        <f t="shared" si="2"/>
        <v/>
      </c>
      <c r="F22" s="216"/>
      <c r="G22" s="224"/>
      <c r="H22" s="221" t="str">
        <f t="shared" si="3"/>
        <v/>
      </c>
      <c r="I22" s="222"/>
      <c r="J22" s="222"/>
      <c r="K22" s="221" t="str">
        <f t="shared" si="0"/>
        <v/>
      </c>
      <c r="L22" s="216"/>
      <c r="M22" s="224"/>
      <c r="N22" s="221" t="str">
        <f t="shared" si="4"/>
        <v/>
      </c>
      <c r="O22" s="222"/>
      <c r="P22" s="224"/>
      <c r="Q22" s="221" t="str">
        <f t="shared" si="5"/>
        <v/>
      </c>
      <c r="R22" s="222"/>
      <c r="S22" s="222"/>
      <c r="T22" s="221" t="str">
        <f t="shared" si="1"/>
        <v/>
      </c>
      <c r="U22" s="216"/>
    </row>
    <row r="23" spans="1:24" s="27" customFormat="1" ht="18" customHeight="1">
      <c r="A23" s="386"/>
      <c r="B23" s="405"/>
      <c r="C23" s="186"/>
      <c r="D23" s="217"/>
      <c r="E23" s="215" t="str">
        <f t="shared" si="2"/>
        <v/>
      </c>
      <c r="F23" s="216"/>
      <c r="G23" s="224"/>
      <c r="H23" s="221" t="str">
        <f t="shared" si="3"/>
        <v/>
      </c>
      <c r="I23" s="222"/>
      <c r="J23" s="222"/>
      <c r="K23" s="221" t="str">
        <f t="shared" si="0"/>
        <v/>
      </c>
      <c r="L23" s="216"/>
      <c r="M23" s="224"/>
      <c r="N23" s="221" t="str">
        <f t="shared" si="4"/>
        <v/>
      </c>
      <c r="O23" s="222"/>
      <c r="P23" s="224"/>
      <c r="Q23" s="221" t="str">
        <f t="shared" si="5"/>
        <v/>
      </c>
      <c r="R23" s="222"/>
      <c r="S23" s="222"/>
      <c r="T23" s="221" t="str">
        <f t="shared" si="1"/>
        <v/>
      </c>
      <c r="U23" s="216"/>
    </row>
    <row r="24" spans="1:24" s="27" customFormat="1" ht="18" customHeight="1">
      <c r="A24" s="386"/>
      <c r="B24" s="405"/>
      <c r="C24" s="186"/>
      <c r="D24" s="217"/>
      <c r="E24" s="215" t="str">
        <f t="shared" si="2"/>
        <v/>
      </c>
      <c r="F24" s="225"/>
      <c r="G24" s="224"/>
      <c r="H24" s="221" t="str">
        <f t="shared" si="3"/>
        <v/>
      </c>
      <c r="I24" s="222"/>
      <c r="J24" s="222"/>
      <c r="K24" s="221" t="str">
        <f t="shared" si="0"/>
        <v/>
      </c>
      <c r="L24" s="216"/>
      <c r="M24" s="224"/>
      <c r="N24" s="221" t="str">
        <f t="shared" si="4"/>
        <v/>
      </c>
      <c r="O24" s="222"/>
      <c r="P24" s="224"/>
      <c r="Q24" s="221" t="str">
        <f t="shared" si="5"/>
        <v/>
      </c>
      <c r="R24" s="222"/>
      <c r="S24" s="222"/>
      <c r="T24" s="221" t="str">
        <f t="shared" si="1"/>
        <v/>
      </c>
      <c r="U24" s="216"/>
    </row>
    <row r="25" spans="1:24" s="27" customFormat="1" ht="18" customHeight="1">
      <c r="A25" s="386"/>
      <c r="B25" s="405"/>
      <c r="C25" s="186"/>
      <c r="D25" s="217"/>
      <c r="E25" s="215" t="str">
        <f t="shared" si="2"/>
        <v/>
      </c>
      <c r="F25" s="225"/>
      <c r="G25" s="224"/>
      <c r="H25" s="221" t="str">
        <f t="shared" si="3"/>
        <v/>
      </c>
      <c r="I25" s="222"/>
      <c r="J25" s="222"/>
      <c r="K25" s="221" t="str">
        <f t="shared" si="0"/>
        <v/>
      </c>
      <c r="L25" s="216"/>
      <c r="M25" s="224"/>
      <c r="N25" s="221" t="str">
        <f t="shared" si="4"/>
        <v/>
      </c>
      <c r="O25" s="222"/>
      <c r="P25" s="224"/>
      <c r="Q25" s="221" t="str">
        <f t="shared" si="5"/>
        <v/>
      </c>
      <c r="R25" s="222"/>
      <c r="S25" s="222"/>
      <c r="T25" s="221" t="str">
        <f t="shared" si="1"/>
        <v/>
      </c>
      <c r="U25" s="216"/>
    </row>
    <row r="26" spans="1:24" s="27" customFormat="1" ht="18" customHeight="1">
      <c r="A26" s="386"/>
      <c r="B26" s="405"/>
      <c r="C26" s="186"/>
      <c r="D26" s="217"/>
      <c r="E26" s="215" t="str">
        <f t="shared" si="2"/>
        <v/>
      </c>
      <c r="F26" s="225"/>
      <c r="G26" s="224"/>
      <c r="H26" s="221" t="str">
        <f t="shared" si="3"/>
        <v/>
      </c>
      <c r="I26" s="222"/>
      <c r="J26" s="222"/>
      <c r="K26" s="221" t="str">
        <f t="shared" si="0"/>
        <v/>
      </c>
      <c r="L26" s="216"/>
      <c r="M26" s="224"/>
      <c r="N26" s="221" t="str">
        <f t="shared" si="4"/>
        <v/>
      </c>
      <c r="O26" s="222"/>
      <c r="P26" s="224"/>
      <c r="Q26" s="221" t="str">
        <f t="shared" si="5"/>
        <v/>
      </c>
      <c r="R26" s="222"/>
      <c r="S26" s="222"/>
      <c r="T26" s="221" t="str">
        <f t="shared" si="1"/>
        <v/>
      </c>
      <c r="U26" s="216"/>
    </row>
    <row r="27" spans="1:24" s="27" customFormat="1" ht="18" customHeight="1">
      <c r="A27" s="386"/>
      <c r="B27" s="405"/>
      <c r="C27" s="186"/>
      <c r="D27" s="217"/>
      <c r="E27" s="221" t="str">
        <f t="shared" si="2"/>
        <v/>
      </c>
      <c r="F27" s="225"/>
      <c r="G27" s="224"/>
      <c r="H27" s="221" t="str">
        <f t="shared" si="3"/>
        <v/>
      </c>
      <c r="I27" s="222"/>
      <c r="J27" s="222"/>
      <c r="K27" s="221" t="str">
        <f t="shared" si="0"/>
        <v/>
      </c>
      <c r="L27" s="216"/>
      <c r="M27" s="224"/>
      <c r="N27" s="221" t="str">
        <f t="shared" si="4"/>
        <v/>
      </c>
      <c r="O27" s="222"/>
      <c r="P27" s="224"/>
      <c r="Q27" s="221" t="str">
        <f t="shared" si="5"/>
        <v/>
      </c>
      <c r="R27" s="222"/>
      <c r="S27" s="222"/>
      <c r="T27" s="221" t="str">
        <f t="shared" si="1"/>
        <v/>
      </c>
      <c r="U27" s="216"/>
    </row>
    <row r="28" spans="1:24" s="27" customFormat="1" ht="18" customHeight="1">
      <c r="A28" s="386"/>
      <c r="B28" s="405"/>
      <c r="C28" s="259" t="s">
        <v>62</v>
      </c>
      <c r="D28" s="226"/>
      <c r="E28" s="227" t="str">
        <f t="shared" si="2"/>
        <v/>
      </c>
      <c r="F28" s="228" t="str">
        <f>IF(SUM(F12:F27)=0,"",SUM(F12:F27))</f>
        <v/>
      </c>
      <c r="G28" s="229"/>
      <c r="H28" s="227" t="str">
        <f t="shared" si="3"/>
        <v/>
      </c>
      <c r="I28" s="227" t="str">
        <f>IF(SUM(I12:I27)=0,"",SUM(I12:I27))</f>
        <v/>
      </c>
      <c r="J28" s="230"/>
      <c r="K28" s="227" t="str">
        <f t="shared" si="0"/>
        <v/>
      </c>
      <c r="L28" s="228" t="str">
        <f>IF(SUM(L12:L27)=0,"",SUM(L12:L27))</f>
        <v/>
      </c>
      <c r="M28" s="229"/>
      <c r="N28" s="227" t="str">
        <f t="shared" si="4"/>
        <v/>
      </c>
      <c r="O28" s="227" t="str">
        <f>IF(SUM(O12:O27)=0,"",SUM(O12:O27))</f>
        <v/>
      </c>
      <c r="P28" s="229"/>
      <c r="Q28" s="227" t="str">
        <f t="shared" si="5"/>
        <v/>
      </c>
      <c r="R28" s="227" t="str">
        <f>IF(SUM(R12:R27)=0,"",SUM(R12:R27))</f>
        <v/>
      </c>
      <c r="S28" s="230"/>
      <c r="T28" s="227" t="str">
        <f t="shared" si="1"/>
        <v/>
      </c>
      <c r="U28" s="228" t="str">
        <f>IF(SUM(U12:U27)=0,"",SUM(U12:U27))</f>
        <v/>
      </c>
    </row>
    <row r="29" spans="1:24" s="27" customFormat="1" ht="18" customHeight="1">
      <c r="A29" s="386"/>
      <c r="B29" s="405" t="s">
        <v>52</v>
      </c>
      <c r="C29" s="188"/>
      <c r="D29" s="231"/>
      <c r="E29" s="232" t="str">
        <f t="shared" si="2"/>
        <v/>
      </c>
      <c r="F29" s="233"/>
      <c r="G29" s="231"/>
      <c r="H29" s="232" t="str">
        <f t="shared" si="3"/>
        <v/>
      </c>
      <c r="I29" s="234"/>
      <c r="J29" s="234"/>
      <c r="K29" s="232" t="str">
        <f t="shared" si="0"/>
        <v/>
      </c>
      <c r="L29" s="233"/>
      <c r="M29" s="231"/>
      <c r="N29" s="232" t="str">
        <f t="shared" si="4"/>
        <v/>
      </c>
      <c r="O29" s="234"/>
      <c r="P29" s="231"/>
      <c r="Q29" s="232" t="str">
        <f t="shared" si="5"/>
        <v/>
      </c>
      <c r="R29" s="234"/>
      <c r="S29" s="234"/>
      <c r="T29" s="232" t="str">
        <f t="shared" si="1"/>
        <v/>
      </c>
      <c r="U29" s="233"/>
    </row>
    <row r="30" spans="1:24" s="27" customFormat="1" ht="18" customHeight="1">
      <c r="A30" s="386"/>
      <c r="B30" s="405"/>
      <c r="C30" s="189"/>
      <c r="D30" s="235"/>
      <c r="E30" s="236" t="str">
        <f t="shared" si="2"/>
        <v/>
      </c>
      <c r="F30" s="237"/>
      <c r="G30" s="235"/>
      <c r="H30" s="236" t="str">
        <f t="shared" si="3"/>
        <v/>
      </c>
      <c r="I30" s="238"/>
      <c r="J30" s="238"/>
      <c r="K30" s="236" t="str">
        <f t="shared" si="0"/>
        <v/>
      </c>
      <c r="L30" s="237"/>
      <c r="M30" s="235"/>
      <c r="N30" s="236" t="str">
        <f t="shared" si="4"/>
        <v/>
      </c>
      <c r="O30" s="238"/>
      <c r="P30" s="235"/>
      <c r="Q30" s="236" t="str">
        <f t="shared" si="5"/>
        <v/>
      </c>
      <c r="R30" s="238"/>
      <c r="S30" s="238"/>
      <c r="T30" s="236" t="str">
        <f t="shared" si="1"/>
        <v/>
      </c>
      <c r="U30" s="237"/>
    </row>
    <row r="31" spans="1:24" s="27" customFormat="1" ht="18" customHeight="1">
      <c r="A31" s="386"/>
      <c r="B31" s="405"/>
      <c r="C31" s="189"/>
      <c r="D31" s="235"/>
      <c r="E31" s="236" t="str">
        <f t="shared" si="2"/>
        <v/>
      </c>
      <c r="F31" s="237"/>
      <c r="G31" s="235"/>
      <c r="H31" s="236" t="str">
        <f t="shared" si="3"/>
        <v/>
      </c>
      <c r="I31" s="238"/>
      <c r="J31" s="238"/>
      <c r="K31" s="236" t="str">
        <f t="shared" si="0"/>
        <v/>
      </c>
      <c r="L31" s="237"/>
      <c r="M31" s="235"/>
      <c r="N31" s="236" t="str">
        <f t="shared" si="4"/>
        <v/>
      </c>
      <c r="O31" s="238"/>
      <c r="P31" s="235"/>
      <c r="Q31" s="236" t="str">
        <f t="shared" si="5"/>
        <v/>
      </c>
      <c r="R31" s="238"/>
      <c r="S31" s="238"/>
      <c r="T31" s="236" t="str">
        <f t="shared" si="1"/>
        <v/>
      </c>
      <c r="U31" s="237"/>
    </row>
    <row r="32" spans="1:24" s="27" customFormat="1" ht="18" customHeight="1">
      <c r="A32" s="386"/>
      <c r="B32" s="405"/>
      <c r="C32" s="189"/>
      <c r="D32" s="235"/>
      <c r="E32" s="236" t="str">
        <f t="shared" si="2"/>
        <v/>
      </c>
      <c r="F32" s="237"/>
      <c r="G32" s="235"/>
      <c r="H32" s="236" t="str">
        <f t="shared" si="3"/>
        <v/>
      </c>
      <c r="I32" s="238"/>
      <c r="J32" s="238"/>
      <c r="K32" s="236" t="str">
        <f t="shared" si="0"/>
        <v/>
      </c>
      <c r="L32" s="237"/>
      <c r="M32" s="235"/>
      <c r="N32" s="236" t="str">
        <f t="shared" si="4"/>
        <v/>
      </c>
      <c r="O32" s="238"/>
      <c r="P32" s="235"/>
      <c r="Q32" s="236" t="str">
        <f t="shared" si="5"/>
        <v/>
      </c>
      <c r="R32" s="238"/>
      <c r="S32" s="238"/>
      <c r="T32" s="236" t="str">
        <f t="shared" si="1"/>
        <v/>
      </c>
      <c r="U32" s="237"/>
      <c r="V32" s="392" t="s">
        <v>90</v>
      </c>
      <c r="W32" s="393"/>
      <c r="X32" s="393"/>
    </row>
    <row r="33" spans="1:24" s="27" customFormat="1" ht="18" customHeight="1">
      <c r="A33" s="386"/>
      <c r="B33" s="405"/>
      <c r="C33" s="190"/>
      <c r="D33" s="239"/>
      <c r="E33" s="240" t="str">
        <f t="shared" si="2"/>
        <v/>
      </c>
      <c r="F33" s="241"/>
      <c r="G33" s="239"/>
      <c r="H33" s="240" t="str">
        <f t="shared" si="3"/>
        <v/>
      </c>
      <c r="I33" s="242"/>
      <c r="J33" s="242"/>
      <c r="K33" s="240" t="str">
        <f t="shared" si="0"/>
        <v/>
      </c>
      <c r="L33" s="241"/>
      <c r="M33" s="239"/>
      <c r="N33" s="240" t="str">
        <f t="shared" si="4"/>
        <v/>
      </c>
      <c r="O33" s="242"/>
      <c r="P33" s="239"/>
      <c r="Q33" s="240" t="str">
        <f t="shared" si="5"/>
        <v/>
      </c>
      <c r="R33" s="242"/>
      <c r="S33" s="242"/>
      <c r="T33" s="240" t="str">
        <f t="shared" si="1"/>
        <v/>
      </c>
      <c r="U33" s="241"/>
      <c r="V33" s="392"/>
      <c r="W33" s="393"/>
      <c r="X33" s="393"/>
    </row>
    <row r="34" spans="1:24" s="27" customFormat="1" ht="18" customHeight="1">
      <c r="A34" s="386"/>
      <c r="B34" s="405"/>
      <c r="C34" s="256" t="s">
        <v>62</v>
      </c>
      <c r="D34" s="229"/>
      <c r="E34" s="227" t="str">
        <f t="shared" si="2"/>
        <v/>
      </c>
      <c r="F34" s="228" t="str">
        <f>IF(SUM(F29:F33)=0,"",(SUM(F29:F33)))</f>
        <v/>
      </c>
      <c r="G34" s="229"/>
      <c r="H34" s="227" t="str">
        <f t="shared" si="3"/>
        <v/>
      </c>
      <c r="I34" s="227" t="str">
        <f>IF(SUM(I29:I33)=0,"",(SUM(I29:I33)))</f>
        <v/>
      </c>
      <c r="J34" s="230"/>
      <c r="K34" s="227" t="str">
        <f t="shared" si="0"/>
        <v/>
      </c>
      <c r="L34" s="228" t="str">
        <f>IF(SUM(L29:L33)=0,"",(SUM(L29:L33)))</f>
        <v/>
      </c>
      <c r="M34" s="229"/>
      <c r="N34" s="227" t="str">
        <f t="shared" si="4"/>
        <v/>
      </c>
      <c r="O34" s="227" t="str">
        <f>IF(SUM(O29:O33)=0,"",(SUM(O29:O33)))</f>
        <v/>
      </c>
      <c r="P34" s="229"/>
      <c r="Q34" s="227" t="str">
        <f t="shared" si="5"/>
        <v/>
      </c>
      <c r="R34" s="227" t="str">
        <f>IF(SUM(R29:R33)=0,"",(SUM(R29:R33)))</f>
        <v/>
      </c>
      <c r="S34" s="230"/>
      <c r="T34" s="227" t="str">
        <f t="shared" si="1"/>
        <v/>
      </c>
      <c r="U34" s="228" t="str">
        <f>IF(SUM(U29:U33)=0,"",(SUM(U29:U33)))</f>
        <v/>
      </c>
    </row>
    <row r="35" spans="1:24" s="27" customFormat="1" ht="18" customHeight="1">
      <c r="A35" s="386"/>
      <c r="B35" s="394" t="s">
        <v>60</v>
      </c>
      <c r="C35" s="395"/>
      <c r="D35" s="229"/>
      <c r="E35" s="227" t="str">
        <f t="shared" si="2"/>
        <v/>
      </c>
      <c r="F35" s="228" t="str">
        <f>IF(F28="","",IF(F34="",F28,F28+F34))</f>
        <v/>
      </c>
      <c r="G35" s="229"/>
      <c r="H35" s="227" t="str">
        <f t="shared" si="3"/>
        <v/>
      </c>
      <c r="I35" s="227" t="str">
        <f>IF(I28="","",IF(I34="",I28,I28+I34))</f>
        <v/>
      </c>
      <c r="J35" s="230"/>
      <c r="K35" s="227" t="str">
        <f t="shared" si="0"/>
        <v/>
      </c>
      <c r="L35" s="228" t="str">
        <f>IF(L28="","",IF(L34="",L28,L28+L34))</f>
        <v/>
      </c>
      <c r="M35" s="229"/>
      <c r="N35" s="227" t="str">
        <f t="shared" si="4"/>
        <v/>
      </c>
      <c r="O35" s="227" t="str">
        <f>IF(O28="","",IF(O34="",O28,O28+O34))</f>
        <v/>
      </c>
      <c r="P35" s="229"/>
      <c r="Q35" s="227" t="str">
        <f t="shared" si="5"/>
        <v/>
      </c>
      <c r="R35" s="227" t="str">
        <f>IF(R28="","",IF(R34="",R28,R28+R34))</f>
        <v/>
      </c>
      <c r="S35" s="230"/>
      <c r="T35" s="227" t="str">
        <f t="shared" si="1"/>
        <v/>
      </c>
      <c r="U35" s="228" t="str">
        <f>IF(U28="","",IF(U34="",U28,U28+U34))</f>
        <v/>
      </c>
    </row>
    <row r="36" spans="1:24" s="27" customFormat="1" ht="18" customHeight="1">
      <c r="A36" s="386" t="s">
        <v>50</v>
      </c>
      <c r="B36" s="397" t="str">
        <f>C12</f>
        <v>&lt;改修工事&gt;</v>
      </c>
      <c r="C36" s="398"/>
      <c r="D36" s="243"/>
      <c r="E36" s="232" t="str">
        <f t="shared" si="2"/>
        <v/>
      </c>
      <c r="F36" s="244"/>
      <c r="G36" s="243"/>
      <c r="H36" s="232" t="str">
        <f t="shared" si="3"/>
        <v/>
      </c>
      <c r="I36" s="232"/>
      <c r="J36" s="232"/>
      <c r="K36" s="232" t="str">
        <f t="shared" si="0"/>
        <v/>
      </c>
      <c r="L36" s="244"/>
      <c r="M36" s="243"/>
      <c r="N36" s="232" t="str">
        <f t="shared" si="4"/>
        <v/>
      </c>
      <c r="O36" s="232"/>
      <c r="P36" s="243"/>
      <c r="Q36" s="232" t="str">
        <f t="shared" si="5"/>
        <v/>
      </c>
      <c r="R36" s="232"/>
      <c r="S36" s="232"/>
      <c r="T36" s="232" t="str">
        <f t="shared" si="1"/>
        <v/>
      </c>
      <c r="U36" s="244"/>
    </row>
    <row r="37" spans="1:24" s="27" customFormat="1" ht="18" customHeight="1">
      <c r="A37" s="386"/>
      <c r="B37" s="397" t="str">
        <f>C20</f>
        <v>　（改築）</v>
      </c>
      <c r="C37" s="398"/>
      <c r="D37" s="245"/>
      <c r="E37" s="236" t="str">
        <f t="shared" si="2"/>
        <v/>
      </c>
      <c r="F37" s="246"/>
      <c r="G37" s="245"/>
      <c r="H37" s="236" t="str">
        <f t="shared" si="3"/>
        <v/>
      </c>
      <c r="I37" s="236"/>
      <c r="J37" s="236"/>
      <c r="K37" s="236" t="str">
        <f t="shared" si="0"/>
        <v/>
      </c>
      <c r="L37" s="246"/>
      <c r="M37" s="245"/>
      <c r="N37" s="236" t="str">
        <f t="shared" si="4"/>
        <v/>
      </c>
      <c r="O37" s="236"/>
      <c r="P37" s="245"/>
      <c r="Q37" s="236" t="str">
        <f t="shared" si="5"/>
        <v/>
      </c>
      <c r="R37" s="236"/>
      <c r="S37" s="236"/>
      <c r="T37" s="236" t="str">
        <f t="shared" si="1"/>
        <v/>
      </c>
      <c r="U37" s="246"/>
    </row>
    <row r="38" spans="1:24" s="27" customFormat="1" ht="18" customHeight="1">
      <c r="A38" s="386"/>
      <c r="B38" s="32" t="s">
        <v>55</v>
      </c>
      <c r="C38" s="186"/>
      <c r="D38" s="235"/>
      <c r="E38" s="236" t="str">
        <f t="shared" si="2"/>
        <v/>
      </c>
      <c r="F38" s="237"/>
      <c r="G38" s="235"/>
      <c r="H38" s="236" t="str">
        <f t="shared" si="3"/>
        <v/>
      </c>
      <c r="I38" s="238"/>
      <c r="J38" s="238"/>
      <c r="K38" s="236" t="str">
        <f t="shared" si="0"/>
        <v/>
      </c>
      <c r="L38" s="237"/>
      <c r="M38" s="235"/>
      <c r="N38" s="236" t="str">
        <f t="shared" si="4"/>
        <v/>
      </c>
      <c r="O38" s="238"/>
      <c r="P38" s="235"/>
      <c r="Q38" s="236" t="str">
        <f t="shared" si="5"/>
        <v/>
      </c>
      <c r="R38" s="238"/>
      <c r="S38" s="238"/>
      <c r="T38" s="236" t="str">
        <f t="shared" si="1"/>
        <v/>
      </c>
      <c r="U38" s="237"/>
    </row>
    <row r="39" spans="1:24" s="27" customFormat="1" ht="18" customHeight="1">
      <c r="A39" s="386"/>
      <c r="B39" s="32" t="s">
        <v>55</v>
      </c>
      <c r="C39" s="186"/>
      <c r="D39" s="235"/>
      <c r="E39" s="236" t="str">
        <f t="shared" si="2"/>
        <v/>
      </c>
      <c r="F39" s="237"/>
      <c r="G39" s="235"/>
      <c r="H39" s="236" t="str">
        <f t="shared" si="3"/>
        <v/>
      </c>
      <c r="I39" s="238"/>
      <c r="J39" s="238"/>
      <c r="K39" s="236" t="str">
        <f t="shared" si="0"/>
        <v/>
      </c>
      <c r="L39" s="237"/>
      <c r="M39" s="235"/>
      <c r="N39" s="236" t="str">
        <f t="shared" si="4"/>
        <v/>
      </c>
      <c r="O39" s="238"/>
      <c r="P39" s="235"/>
      <c r="Q39" s="236" t="str">
        <f t="shared" si="5"/>
        <v/>
      </c>
      <c r="R39" s="238"/>
      <c r="S39" s="238"/>
      <c r="T39" s="236" t="str">
        <f t="shared" si="1"/>
        <v/>
      </c>
      <c r="U39" s="237"/>
    </row>
    <row r="40" spans="1:24" s="27" customFormat="1" ht="18" customHeight="1">
      <c r="A40" s="386"/>
      <c r="B40" s="33" t="s">
        <v>54</v>
      </c>
      <c r="C40" s="186"/>
      <c r="D40" s="235"/>
      <c r="E40" s="236" t="str">
        <f t="shared" si="2"/>
        <v/>
      </c>
      <c r="F40" s="237"/>
      <c r="G40" s="235"/>
      <c r="H40" s="236" t="str">
        <f t="shared" si="3"/>
        <v/>
      </c>
      <c r="I40" s="238"/>
      <c r="J40" s="238"/>
      <c r="K40" s="236" t="str">
        <f t="shared" si="0"/>
        <v/>
      </c>
      <c r="L40" s="237"/>
      <c r="M40" s="235"/>
      <c r="N40" s="236" t="str">
        <f t="shared" si="4"/>
        <v/>
      </c>
      <c r="O40" s="238"/>
      <c r="P40" s="235"/>
      <c r="Q40" s="236" t="str">
        <f t="shared" si="5"/>
        <v/>
      </c>
      <c r="R40" s="238"/>
      <c r="S40" s="238"/>
      <c r="T40" s="236" t="str">
        <f t="shared" si="1"/>
        <v/>
      </c>
      <c r="U40" s="237"/>
    </row>
    <row r="41" spans="1:24" s="27" customFormat="1" ht="18" customHeight="1">
      <c r="A41" s="386"/>
      <c r="B41" s="397" t="s">
        <v>59</v>
      </c>
      <c r="C41" s="398"/>
      <c r="D41" s="245"/>
      <c r="E41" s="236" t="str">
        <f t="shared" si="2"/>
        <v/>
      </c>
      <c r="F41" s="246"/>
      <c r="G41" s="245"/>
      <c r="H41" s="236" t="str">
        <f t="shared" si="3"/>
        <v/>
      </c>
      <c r="I41" s="236"/>
      <c r="J41" s="236"/>
      <c r="K41" s="236" t="str">
        <f t="shared" si="0"/>
        <v/>
      </c>
      <c r="L41" s="246"/>
      <c r="M41" s="245"/>
      <c r="N41" s="236" t="str">
        <f t="shared" si="4"/>
        <v/>
      </c>
      <c r="O41" s="236"/>
      <c r="P41" s="245"/>
      <c r="Q41" s="236" t="str">
        <f t="shared" si="5"/>
        <v/>
      </c>
      <c r="R41" s="236"/>
      <c r="S41" s="236"/>
      <c r="T41" s="236" t="str">
        <f t="shared" si="1"/>
        <v/>
      </c>
      <c r="U41" s="246"/>
    </row>
    <row r="42" spans="1:24" s="27" customFormat="1" ht="18" customHeight="1">
      <c r="A42" s="386"/>
      <c r="B42" s="397" t="str">
        <f>C20</f>
        <v>　（改築）</v>
      </c>
      <c r="C42" s="398"/>
      <c r="D42" s="245"/>
      <c r="E42" s="236" t="str">
        <f t="shared" si="2"/>
        <v/>
      </c>
      <c r="F42" s="246"/>
      <c r="G42" s="245"/>
      <c r="H42" s="236" t="str">
        <f t="shared" si="3"/>
        <v/>
      </c>
      <c r="I42" s="236"/>
      <c r="J42" s="236"/>
      <c r="K42" s="236" t="str">
        <f t="shared" si="0"/>
        <v/>
      </c>
      <c r="L42" s="246"/>
      <c r="M42" s="245"/>
      <c r="N42" s="236" t="str">
        <f t="shared" si="4"/>
        <v/>
      </c>
      <c r="O42" s="236"/>
      <c r="P42" s="245"/>
      <c r="Q42" s="236" t="str">
        <f t="shared" si="5"/>
        <v/>
      </c>
      <c r="R42" s="236"/>
      <c r="S42" s="236"/>
      <c r="T42" s="236" t="str">
        <f t="shared" si="1"/>
        <v/>
      </c>
      <c r="U42" s="246"/>
    </row>
    <row r="43" spans="1:24" s="27" customFormat="1" ht="18" customHeight="1">
      <c r="A43" s="386"/>
      <c r="B43" s="33" t="s">
        <v>54</v>
      </c>
      <c r="C43" s="186"/>
      <c r="D43" s="235"/>
      <c r="E43" s="236" t="str">
        <f t="shared" si="2"/>
        <v/>
      </c>
      <c r="F43" s="237"/>
      <c r="G43" s="235"/>
      <c r="H43" s="236" t="str">
        <f t="shared" si="3"/>
        <v/>
      </c>
      <c r="I43" s="238"/>
      <c r="J43" s="238"/>
      <c r="K43" s="236" t="str">
        <f t="shared" si="0"/>
        <v/>
      </c>
      <c r="L43" s="237"/>
      <c r="M43" s="235"/>
      <c r="N43" s="236" t="str">
        <f t="shared" si="4"/>
        <v/>
      </c>
      <c r="O43" s="238"/>
      <c r="P43" s="235"/>
      <c r="Q43" s="236" t="str">
        <f t="shared" si="5"/>
        <v/>
      </c>
      <c r="R43" s="238"/>
      <c r="S43" s="238"/>
      <c r="T43" s="236" t="str">
        <f t="shared" si="1"/>
        <v/>
      </c>
      <c r="U43" s="237"/>
    </row>
    <row r="44" spans="1:24" s="27" customFormat="1" ht="18" customHeight="1">
      <c r="A44" s="386"/>
      <c r="B44" s="32" t="s">
        <v>54</v>
      </c>
      <c r="C44" s="186"/>
      <c r="D44" s="235"/>
      <c r="E44" s="236" t="str">
        <f t="shared" si="2"/>
        <v/>
      </c>
      <c r="F44" s="237"/>
      <c r="G44" s="235"/>
      <c r="H44" s="236" t="str">
        <f t="shared" si="3"/>
        <v/>
      </c>
      <c r="I44" s="238"/>
      <c r="J44" s="238"/>
      <c r="K44" s="236" t="str">
        <f t="shared" si="0"/>
        <v/>
      </c>
      <c r="L44" s="237"/>
      <c r="M44" s="235"/>
      <c r="N44" s="236" t="str">
        <f t="shared" si="4"/>
        <v/>
      </c>
      <c r="O44" s="238"/>
      <c r="P44" s="235"/>
      <c r="Q44" s="236" t="str">
        <f t="shared" si="5"/>
        <v/>
      </c>
      <c r="R44" s="238"/>
      <c r="S44" s="238"/>
      <c r="T44" s="236" t="str">
        <f t="shared" si="1"/>
        <v/>
      </c>
      <c r="U44" s="237"/>
    </row>
    <row r="45" spans="1:24" s="27" customFormat="1" ht="18" customHeight="1">
      <c r="A45" s="386"/>
      <c r="B45" s="34" t="s">
        <v>55</v>
      </c>
      <c r="C45" s="191"/>
      <c r="D45" s="239"/>
      <c r="E45" s="240" t="str">
        <f t="shared" si="2"/>
        <v/>
      </c>
      <c r="F45" s="241"/>
      <c r="G45" s="239"/>
      <c r="H45" s="240" t="str">
        <f t="shared" si="3"/>
        <v/>
      </c>
      <c r="I45" s="242"/>
      <c r="J45" s="242"/>
      <c r="K45" s="240" t="str">
        <f t="shared" si="0"/>
        <v/>
      </c>
      <c r="L45" s="241"/>
      <c r="M45" s="239"/>
      <c r="N45" s="240" t="str">
        <f t="shared" si="4"/>
        <v/>
      </c>
      <c r="O45" s="242"/>
      <c r="P45" s="239"/>
      <c r="Q45" s="240" t="str">
        <f t="shared" si="5"/>
        <v/>
      </c>
      <c r="R45" s="242"/>
      <c r="S45" s="242"/>
      <c r="T45" s="240" t="str">
        <f t="shared" si="1"/>
        <v/>
      </c>
      <c r="U45" s="241"/>
    </row>
    <row r="46" spans="1:24" s="27" customFormat="1" ht="18" customHeight="1">
      <c r="A46" s="396"/>
      <c r="B46" s="399" t="s">
        <v>63</v>
      </c>
      <c r="C46" s="400"/>
      <c r="D46" s="229"/>
      <c r="E46" s="227" t="str">
        <f t="shared" si="2"/>
        <v/>
      </c>
      <c r="F46" s="228" t="str">
        <f>IF(SUM(F36:F45)=0,"",(SUM(F36:F45)))</f>
        <v/>
      </c>
      <c r="G46" s="229"/>
      <c r="H46" s="227" t="str">
        <f t="shared" si="3"/>
        <v/>
      </c>
      <c r="I46" s="227" t="str">
        <f>IF(SUM(I36:I45)=0,"",(SUM(I36:I45)))</f>
        <v/>
      </c>
      <c r="J46" s="230"/>
      <c r="K46" s="227" t="str">
        <f t="shared" si="0"/>
        <v/>
      </c>
      <c r="L46" s="228" t="str">
        <f>IF(SUM(L36:L45)=0,"",(SUM(L36:L45)))</f>
        <v/>
      </c>
      <c r="M46" s="229"/>
      <c r="N46" s="227" t="str">
        <f t="shared" si="4"/>
        <v/>
      </c>
      <c r="O46" s="227" t="str">
        <f>IF(SUM(O36:O45)=0,"",(SUM(O36:O45)))</f>
        <v/>
      </c>
      <c r="P46" s="229"/>
      <c r="Q46" s="227" t="str">
        <f t="shared" si="5"/>
        <v/>
      </c>
      <c r="R46" s="227" t="str">
        <f>IF(SUM(R36:R45)=0,"",(SUM(R36:R45)))</f>
        <v/>
      </c>
      <c r="S46" s="230"/>
      <c r="T46" s="227" t="str">
        <f t="shared" si="1"/>
        <v/>
      </c>
      <c r="U46" s="228" t="str">
        <f>IF(SUM(U36:U45)=0,"",(SUM(U36:U45)))</f>
        <v/>
      </c>
    </row>
    <row r="47" spans="1:24" s="27" customFormat="1" ht="18" customHeight="1" thickBot="1">
      <c r="A47" s="401" t="s">
        <v>64</v>
      </c>
      <c r="B47" s="402"/>
      <c r="C47" s="403"/>
      <c r="D47" s="247"/>
      <c r="E47" s="248" t="str">
        <f t="shared" si="2"/>
        <v/>
      </c>
      <c r="F47" s="249" t="str">
        <f>IF(F35="","",IF(F46="",F35,F35+F46))</f>
        <v/>
      </c>
      <c r="G47" s="247"/>
      <c r="H47" s="248" t="str">
        <f t="shared" si="3"/>
        <v/>
      </c>
      <c r="I47" s="248" t="str">
        <f>IF(I35="","",IF(I46="",I35,I35+I46))</f>
        <v/>
      </c>
      <c r="J47" s="250"/>
      <c r="K47" s="248" t="str">
        <f t="shared" si="0"/>
        <v/>
      </c>
      <c r="L47" s="249" t="str">
        <f>IF(L35="","",IF(L46="",L35,L35+L46))</f>
        <v/>
      </c>
      <c r="M47" s="247"/>
      <c r="N47" s="248" t="str">
        <f t="shared" si="4"/>
        <v/>
      </c>
      <c r="O47" s="248" t="str">
        <f>IF(O35="","",IF(O46="",O35,O35+O46))</f>
        <v/>
      </c>
      <c r="P47" s="247"/>
      <c r="Q47" s="248" t="str">
        <f t="shared" si="5"/>
        <v/>
      </c>
      <c r="R47" s="248" t="str">
        <f>IF(R35="","",IF(R46="",R35,R35+R46))</f>
        <v/>
      </c>
      <c r="S47" s="250"/>
      <c r="T47" s="248" t="str">
        <f t="shared" si="1"/>
        <v/>
      </c>
      <c r="U47" s="249" t="str">
        <f>IF(U35="","",IF(U46="",U35,U35+U46))</f>
        <v/>
      </c>
    </row>
    <row r="48" spans="1:24" s="27" customFormat="1" ht="18" customHeight="1">
      <c r="A48" s="385" t="s">
        <v>34</v>
      </c>
      <c r="B48" s="388" t="s">
        <v>35</v>
      </c>
      <c r="C48" s="389"/>
      <c r="D48" s="380" t="s">
        <v>30</v>
      </c>
      <c r="E48" s="370" t="s">
        <v>30</v>
      </c>
      <c r="F48" s="251"/>
      <c r="G48" s="380"/>
      <c r="H48" s="370"/>
      <c r="I48" s="252"/>
      <c r="J48" s="370"/>
      <c r="K48" s="370" t="s">
        <v>30</v>
      </c>
      <c r="L48" s="251"/>
      <c r="M48" s="380"/>
      <c r="N48" s="370"/>
      <c r="O48" s="252"/>
      <c r="P48" s="380"/>
      <c r="Q48" s="370"/>
      <c r="R48" s="252"/>
      <c r="S48" s="370"/>
      <c r="T48" s="370" t="s">
        <v>30</v>
      </c>
      <c r="U48" s="251" t="s">
        <v>30</v>
      </c>
    </row>
    <row r="49" spans="1:21" s="27" customFormat="1" ht="18" customHeight="1">
      <c r="A49" s="386"/>
      <c r="B49" s="383" t="s">
        <v>465</v>
      </c>
      <c r="C49" s="384"/>
      <c r="D49" s="381"/>
      <c r="E49" s="371"/>
      <c r="F49" s="237" t="s">
        <v>30</v>
      </c>
      <c r="G49" s="381"/>
      <c r="H49" s="371"/>
      <c r="I49" s="238"/>
      <c r="J49" s="371"/>
      <c r="K49" s="371"/>
      <c r="L49" s="237" t="s">
        <v>30</v>
      </c>
      <c r="M49" s="381"/>
      <c r="N49" s="371"/>
      <c r="O49" s="238"/>
      <c r="P49" s="381"/>
      <c r="Q49" s="371"/>
      <c r="R49" s="238"/>
      <c r="S49" s="371"/>
      <c r="T49" s="371"/>
      <c r="U49" s="237" t="s">
        <v>30</v>
      </c>
    </row>
    <row r="50" spans="1:21" s="27" customFormat="1" ht="18" customHeight="1">
      <c r="A50" s="386"/>
      <c r="B50" s="383" t="s">
        <v>36</v>
      </c>
      <c r="C50" s="384"/>
      <c r="D50" s="381"/>
      <c r="E50" s="371"/>
      <c r="F50" s="237" t="s">
        <v>30</v>
      </c>
      <c r="G50" s="381"/>
      <c r="H50" s="371"/>
      <c r="I50" s="238"/>
      <c r="J50" s="371"/>
      <c r="K50" s="371"/>
      <c r="L50" s="237" t="s">
        <v>30</v>
      </c>
      <c r="M50" s="381"/>
      <c r="N50" s="371"/>
      <c r="O50" s="238"/>
      <c r="P50" s="381"/>
      <c r="Q50" s="371"/>
      <c r="R50" s="238"/>
      <c r="S50" s="371"/>
      <c r="T50" s="371"/>
      <c r="U50" s="237" t="s">
        <v>30</v>
      </c>
    </row>
    <row r="51" spans="1:21" s="27" customFormat="1" ht="18" customHeight="1">
      <c r="A51" s="386"/>
      <c r="B51" s="383" t="s">
        <v>37</v>
      </c>
      <c r="C51" s="384"/>
      <c r="D51" s="381"/>
      <c r="E51" s="371"/>
      <c r="F51" s="237" t="s">
        <v>40</v>
      </c>
      <c r="G51" s="381"/>
      <c r="H51" s="371"/>
      <c r="I51" s="238"/>
      <c r="J51" s="371"/>
      <c r="K51" s="371"/>
      <c r="L51" s="237" t="s">
        <v>30</v>
      </c>
      <c r="M51" s="381"/>
      <c r="N51" s="371"/>
      <c r="O51" s="238"/>
      <c r="P51" s="381"/>
      <c r="Q51" s="371"/>
      <c r="R51" s="238"/>
      <c r="S51" s="371"/>
      <c r="T51" s="371"/>
      <c r="U51" s="237" t="s">
        <v>30</v>
      </c>
    </row>
    <row r="52" spans="1:21" s="27" customFormat="1" ht="18" customHeight="1">
      <c r="A52" s="386"/>
      <c r="B52" s="383" t="s">
        <v>549</v>
      </c>
      <c r="C52" s="384"/>
      <c r="D52" s="381"/>
      <c r="E52" s="371"/>
      <c r="F52" s="225"/>
      <c r="G52" s="381"/>
      <c r="H52" s="371"/>
      <c r="I52" s="238"/>
      <c r="J52" s="371"/>
      <c r="K52" s="371"/>
      <c r="L52" s="237" t="s">
        <v>30</v>
      </c>
      <c r="M52" s="381"/>
      <c r="N52" s="371"/>
      <c r="O52" s="238"/>
      <c r="P52" s="381"/>
      <c r="Q52" s="371"/>
      <c r="R52" s="238"/>
      <c r="S52" s="371"/>
      <c r="T52" s="371"/>
      <c r="U52" s="237" t="s">
        <v>30</v>
      </c>
    </row>
    <row r="53" spans="1:21" s="27" customFormat="1" ht="18" customHeight="1">
      <c r="A53" s="386"/>
      <c r="B53" s="383" t="s">
        <v>38</v>
      </c>
      <c r="C53" s="384"/>
      <c r="D53" s="381"/>
      <c r="E53" s="371"/>
      <c r="F53" s="225"/>
      <c r="G53" s="381"/>
      <c r="H53" s="371"/>
      <c r="I53" s="238"/>
      <c r="J53" s="371"/>
      <c r="K53" s="371"/>
      <c r="L53" s="237" t="s">
        <v>30</v>
      </c>
      <c r="M53" s="381"/>
      <c r="N53" s="371"/>
      <c r="O53" s="238"/>
      <c r="P53" s="381"/>
      <c r="Q53" s="371"/>
      <c r="R53" s="238"/>
      <c r="S53" s="371"/>
      <c r="T53" s="371"/>
      <c r="U53" s="237" t="s">
        <v>30</v>
      </c>
    </row>
    <row r="54" spans="1:21" s="27" customFormat="1" ht="18" customHeight="1">
      <c r="A54" s="386"/>
      <c r="B54" s="383" t="s">
        <v>39</v>
      </c>
      <c r="C54" s="384"/>
      <c r="D54" s="382"/>
      <c r="E54" s="372"/>
      <c r="F54" s="225"/>
      <c r="G54" s="382"/>
      <c r="H54" s="372"/>
      <c r="I54" s="242"/>
      <c r="J54" s="372"/>
      <c r="K54" s="372"/>
      <c r="L54" s="237"/>
      <c r="M54" s="382"/>
      <c r="N54" s="372"/>
      <c r="O54" s="242"/>
      <c r="P54" s="382"/>
      <c r="Q54" s="372"/>
      <c r="R54" s="242"/>
      <c r="S54" s="372"/>
      <c r="T54" s="372"/>
      <c r="U54" s="237" t="s">
        <v>30</v>
      </c>
    </row>
    <row r="55" spans="1:21" s="27" customFormat="1" ht="18" customHeight="1" thickBot="1">
      <c r="A55" s="387"/>
      <c r="B55" s="390" t="s">
        <v>61</v>
      </c>
      <c r="C55" s="391"/>
      <c r="D55" s="253" t="s">
        <v>28</v>
      </c>
      <c r="E55" s="254" t="s">
        <v>28</v>
      </c>
      <c r="F55" s="249" t="str">
        <f>IF(SUM(F48:F54)=0,"",SUM(F48:F54))</f>
        <v/>
      </c>
      <c r="G55" s="253" t="s">
        <v>41</v>
      </c>
      <c r="H55" s="254" t="s">
        <v>41</v>
      </c>
      <c r="I55" s="248" t="str">
        <f>IF(SUM(I48:I54)=0,"",SUM(I48:I54))</f>
        <v/>
      </c>
      <c r="J55" s="254" t="s">
        <v>41</v>
      </c>
      <c r="K55" s="254" t="s">
        <v>41</v>
      </c>
      <c r="L55" s="249" t="str">
        <f>IF(SUM(L48:L54)=0,"",SUM(L48:L54))</f>
        <v/>
      </c>
      <c r="M55" s="253" t="s">
        <v>41</v>
      </c>
      <c r="N55" s="254" t="s">
        <v>41</v>
      </c>
      <c r="O55" s="248" t="str">
        <f>IF(SUM(O48:O54)=0,"",SUM(O48:O54))</f>
        <v/>
      </c>
      <c r="P55" s="253" t="s">
        <v>41</v>
      </c>
      <c r="Q55" s="254" t="s">
        <v>41</v>
      </c>
      <c r="R55" s="248" t="str">
        <f>IF(SUM(R48:R54)=0,"",SUM(R48:R54))</f>
        <v/>
      </c>
      <c r="S55" s="254" t="s">
        <v>41</v>
      </c>
      <c r="T55" s="254" t="s">
        <v>41</v>
      </c>
      <c r="U55" s="249" t="str">
        <f>IF(SUM(U48:U54)=0,"",SUM(U48:U54))</f>
        <v/>
      </c>
    </row>
    <row r="56" spans="1:21">
      <c r="F56" s="187" t="str">
        <f>IF(F47=F55,"","↑【確認】「事業財源」の合計と「合計（総事業費）」が不一致")</f>
        <v/>
      </c>
    </row>
    <row r="57" spans="1:21">
      <c r="F57" s="187"/>
    </row>
    <row r="58" spans="1:21">
      <c r="A58" s="35" t="s">
        <v>42</v>
      </c>
    </row>
    <row r="59" spans="1:21">
      <c r="A59" s="35"/>
    </row>
    <row r="60" spans="1:21">
      <c r="A60" s="36" t="s">
        <v>98</v>
      </c>
      <c r="B60" s="192" t="s">
        <v>105</v>
      </c>
      <c r="C60" s="192"/>
      <c r="D60" s="192"/>
      <c r="E60" s="192"/>
      <c r="F60" s="192"/>
      <c r="G60" s="192"/>
      <c r="H60" s="192"/>
      <c r="I60" s="192"/>
      <c r="J60" s="192"/>
      <c r="K60" s="192"/>
      <c r="L60" s="192"/>
    </row>
    <row r="61" spans="1:21">
      <c r="A61" s="36"/>
      <c r="B61" s="192" t="s">
        <v>534</v>
      </c>
      <c r="C61" s="192"/>
      <c r="D61" s="192"/>
      <c r="E61" s="192"/>
      <c r="F61" s="192"/>
      <c r="G61" s="192"/>
      <c r="H61" s="192"/>
      <c r="I61" s="192"/>
      <c r="J61" s="192"/>
      <c r="K61" s="192"/>
      <c r="L61" s="192"/>
    </row>
    <row r="62" spans="1:21">
      <c r="A62" s="36" t="s">
        <v>99</v>
      </c>
      <c r="B62" s="192" t="s">
        <v>106</v>
      </c>
      <c r="C62" s="192"/>
      <c r="D62" s="192"/>
      <c r="E62" s="192"/>
      <c r="F62" s="192"/>
      <c r="G62" s="192"/>
      <c r="H62" s="192"/>
      <c r="I62" s="192"/>
      <c r="J62" s="192"/>
      <c r="K62" s="192"/>
      <c r="L62" s="192"/>
    </row>
    <row r="63" spans="1:21">
      <c r="A63" s="36"/>
      <c r="B63" s="192" t="s">
        <v>87</v>
      </c>
      <c r="C63" s="192"/>
      <c r="D63" s="192"/>
      <c r="E63" s="192"/>
      <c r="F63" s="192"/>
      <c r="G63" s="192"/>
      <c r="H63" s="192"/>
      <c r="I63" s="192"/>
      <c r="J63" s="192"/>
      <c r="K63" s="192"/>
      <c r="L63" s="192"/>
    </row>
    <row r="64" spans="1:21">
      <c r="A64" s="36" t="s">
        <v>88</v>
      </c>
      <c r="B64" s="192" t="s">
        <v>466</v>
      </c>
      <c r="C64" s="192"/>
      <c r="D64" s="192"/>
      <c r="E64" s="192"/>
      <c r="F64" s="192"/>
      <c r="G64" s="192"/>
      <c r="H64" s="192"/>
      <c r="I64" s="192"/>
      <c r="J64" s="192"/>
      <c r="K64" s="192"/>
      <c r="L64" s="192"/>
    </row>
    <row r="65" spans="1:12">
      <c r="A65" s="36" t="s">
        <v>100</v>
      </c>
      <c r="B65" s="192" t="s">
        <v>107</v>
      </c>
      <c r="C65" s="192"/>
      <c r="D65" s="192"/>
      <c r="E65" s="192"/>
      <c r="F65" s="192"/>
      <c r="G65" s="192"/>
      <c r="H65" s="192"/>
      <c r="I65" s="192"/>
      <c r="J65" s="192"/>
      <c r="K65" s="192"/>
      <c r="L65" s="192"/>
    </row>
    <row r="66" spans="1:12">
      <c r="A66" s="36"/>
      <c r="B66" s="192" t="s">
        <v>535</v>
      </c>
      <c r="C66" s="192"/>
      <c r="D66" s="192"/>
      <c r="E66" s="192"/>
      <c r="F66" s="192"/>
      <c r="G66" s="192"/>
      <c r="H66" s="192"/>
      <c r="I66" s="192"/>
      <c r="J66" s="192"/>
      <c r="K66" s="192"/>
      <c r="L66" s="192"/>
    </row>
    <row r="67" spans="1:12">
      <c r="A67" s="36"/>
      <c r="B67" s="192" t="s">
        <v>536</v>
      </c>
      <c r="C67" s="192"/>
      <c r="D67" s="192"/>
      <c r="E67" s="192"/>
      <c r="F67" s="192"/>
      <c r="G67" s="192"/>
      <c r="H67" s="192"/>
      <c r="I67" s="192"/>
      <c r="J67" s="192"/>
      <c r="K67" s="192"/>
      <c r="L67" s="192"/>
    </row>
    <row r="68" spans="1:12">
      <c r="A68" s="36"/>
      <c r="B68" s="192"/>
      <c r="C68" s="192"/>
      <c r="D68" s="192"/>
      <c r="E68" s="192"/>
      <c r="F68" s="192"/>
      <c r="G68" s="192"/>
      <c r="H68" s="192"/>
      <c r="I68" s="192"/>
      <c r="J68" s="192"/>
      <c r="K68" s="192"/>
      <c r="L68" s="192"/>
    </row>
    <row r="69" spans="1:12">
      <c r="A69" s="36" t="s">
        <v>101</v>
      </c>
      <c r="B69" s="192" t="s">
        <v>537</v>
      </c>
      <c r="C69" s="192"/>
      <c r="D69" s="192"/>
      <c r="E69" s="192"/>
      <c r="F69" s="192"/>
      <c r="G69" s="192"/>
      <c r="H69" s="192"/>
      <c r="I69" s="192"/>
      <c r="J69" s="192"/>
      <c r="K69" s="192"/>
      <c r="L69" s="192"/>
    </row>
    <row r="70" spans="1:12">
      <c r="A70" s="36"/>
      <c r="B70" s="192"/>
      <c r="C70" s="192"/>
      <c r="D70" s="192"/>
      <c r="E70" s="192"/>
      <c r="F70" s="192"/>
      <c r="G70" s="192"/>
      <c r="H70" s="192"/>
      <c r="I70" s="192"/>
      <c r="J70" s="192"/>
      <c r="K70" s="192"/>
      <c r="L70" s="192"/>
    </row>
    <row r="71" spans="1:12">
      <c r="A71" s="36" t="s">
        <v>102</v>
      </c>
      <c r="B71" s="192" t="s">
        <v>91</v>
      </c>
      <c r="C71" s="192"/>
      <c r="D71" s="192"/>
      <c r="E71" s="192"/>
      <c r="F71" s="192"/>
      <c r="G71" s="192"/>
      <c r="H71" s="192"/>
      <c r="I71" s="192"/>
      <c r="J71" s="192"/>
      <c r="K71" s="192"/>
      <c r="L71" s="192"/>
    </row>
    <row r="72" spans="1:12">
      <c r="A72" s="36" t="s">
        <v>92</v>
      </c>
      <c r="B72" s="192" t="s">
        <v>93</v>
      </c>
      <c r="C72" s="192"/>
      <c r="D72" s="192"/>
      <c r="E72" s="192"/>
      <c r="F72" s="192"/>
      <c r="G72" s="192"/>
      <c r="H72" s="192"/>
      <c r="I72" s="192"/>
      <c r="J72" s="192"/>
      <c r="K72" s="192"/>
      <c r="L72" s="192"/>
    </row>
    <row r="73" spans="1:12">
      <c r="A73" s="36" t="s">
        <v>92</v>
      </c>
      <c r="B73" s="192" t="s">
        <v>108</v>
      </c>
      <c r="C73" s="192"/>
      <c r="D73" s="192"/>
      <c r="E73" s="192"/>
      <c r="F73" s="192"/>
      <c r="G73" s="192"/>
      <c r="H73" s="192"/>
      <c r="I73" s="192"/>
      <c r="J73" s="192"/>
      <c r="K73" s="192"/>
      <c r="L73" s="192"/>
    </row>
    <row r="74" spans="1:12">
      <c r="A74" s="36" t="s">
        <v>94</v>
      </c>
      <c r="B74" s="193" t="s">
        <v>467</v>
      </c>
      <c r="C74" s="193"/>
      <c r="D74" s="192"/>
      <c r="E74" s="192"/>
      <c r="F74" s="192"/>
      <c r="G74" s="192"/>
      <c r="H74" s="192"/>
      <c r="I74" s="192"/>
      <c r="J74" s="192"/>
      <c r="K74" s="192"/>
      <c r="L74" s="192"/>
    </row>
    <row r="75" spans="1:12">
      <c r="A75" s="36" t="s">
        <v>95</v>
      </c>
      <c r="B75" s="193" t="s">
        <v>109</v>
      </c>
      <c r="C75" s="193"/>
      <c r="D75" s="192"/>
      <c r="E75" s="192"/>
      <c r="F75" s="192"/>
      <c r="G75" s="192"/>
      <c r="H75" s="192"/>
      <c r="I75" s="192"/>
      <c r="J75" s="192"/>
      <c r="K75" s="192"/>
      <c r="L75" s="192"/>
    </row>
    <row r="76" spans="1:12">
      <c r="A76" s="36" t="s">
        <v>92</v>
      </c>
      <c r="B76" s="193" t="s">
        <v>110</v>
      </c>
      <c r="C76" s="193"/>
      <c r="D76" s="192"/>
      <c r="E76" s="192"/>
      <c r="F76" s="192"/>
      <c r="G76" s="192"/>
      <c r="H76" s="192"/>
      <c r="I76" s="192"/>
      <c r="J76" s="192"/>
      <c r="K76" s="192"/>
      <c r="L76" s="192"/>
    </row>
    <row r="77" spans="1:12">
      <c r="A77" s="36" t="s">
        <v>92</v>
      </c>
      <c r="B77" s="193" t="s">
        <v>468</v>
      </c>
      <c r="C77" s="193"/>
      <c r="D77" s="192"/>
      <c r="E77" s="192"/>
      <c r="F77" s="192"/>
      <c r="G77" s="192"/>
      <c r="H77" s="192"/>
      <c r="I77" s="192"/>
      <c r="J77" s="192"/>
      <c r="K77" s="192"/>
      <c r="L77" s="192"/>
    </row>
    <row r="78" spans="1:12">
      <c r="A78" s="36" t="s">
        <v>103</v>
      </c>
      <c r="B78" s="192" t="s">
        <v>96</v>
      </c>
      <c r="C78" s="192"/>
      <c r="D78" s="192"/>
      <c r="E78" s="192"/>
      <c r="F78" s="192"/>
      <c r="G78" s="192"/>
      <c r="H78" s="192"/>
      <c r="I78" s="192"/>
      <c r="J78" s="192"/>
      <c r="K78" s="192"/>
      <c r="L78" s="192"/>
    </row>
    <row r="79" spans="1:12">
      <c r="A79" s="36" t="s">
        <v>104</v>
      </c>
      <c r="B79" s="192" t="s">
        <v>97</v>
      </c>
      <c r="C79" s="192"/>
      <c r="D79" s="192"/>
      <c r="E79" s="192"/>
      <c r="F79" s="192"/>
      <c r="G79" s="192"/>
      <c r="H79" s="192"/>
      <c r="I79" s="192"/>
      <c r="J79" s="192"/>
      <c r="K79" s="192"/>
      <c r="L79" s="192"/>
    </row>
    <row r="80" spans="1:12">
      <c r="A80" s="37"/>
      <c r="B80" s="192" t="s">
        <v>89</v>
      </c>
      <c r="C80" s="192"/>
      <c r="D80" s="192"/>
      <c r="E80" s="192"/>
      <c r="F80" s="192"/>
      <c r="G80" s="192"/>
      <c r="H80" s="192"/>
      <c r="I80" s="192"/>
      <c r="J80" s="192"/>
      <c r="K80" s="192"/>
      <c r="L80" s="192"/>
    </row>
    <row r="81" spans="1:1">
      <c r="A81" s="37"/>
    </row>
  </sheetData>
  <mergeCells count="49">
    <mergeCell ref="A5:B5"/>
    <mergeCell ref="E5:I5"/>
    <mergeCell ref="A7:A9"/>
    <mergeCell ref="B7:C9"/>
    <mergeCell ref="D7:F7"/>
    <mergeCell ref="G7:L7"/>
    <mergeCell ref="D8:D9"/>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6"/>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'管理用（このシートは削除しないでください）'!$B$3:$B$17</xm:f>
          </x14:formula1>
          <xm:sqref>E5:I5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heetViews>
  <sheetFormatPr defaultColWidth="9" defaultRowHeight="12"/>
  <cols>
    <col min="1" max="1" width="11.25" style="38" customWidth="1"/>
    <col min="2" max="18" width="10" style="38" customWidth="1"/>
    <col min="19" max="16384" width="9" style="38"/>
  </cols>
  <sheetData>
    <row r="1" spans="1:11">
      <c r="A1" s="38" t="s">
        <v>112</v>
      </c>
    </row>
    <row r="2" spans="1:11" ht="18" customHeight="1">
      <c r="A2" s="412" t="s">
        <v>128</v>
      </c>
      <c r="B2" s="412"/>
      <c r="C2" s="412"/>
      <c r="D2" s="412"/>
      <c r="E2" s="412"/>
      <c r="F2" s="412"/>
      <c r="G2" s="412"/>
      <c r="H2" s="412"/>
      <c r="I2" s="412"/>
      <c r="J2" s="412"/>
      <c r="K2" s="412"/>
    </row>
    <row r="5" spans="1:11" ht="18.75" customHeight="1">
      <c r="A5" s="40" t="s">
        <v>65</v>
      </c>
      <c r="B5" s="416" t="s">
        <v>113</v>
      </c>
      <c r="C5" s="416"/>
      <c r="D5" s="416"/>
      <c r="E5" s="416"/>
      <c r="F5" s="416"/>
    </row>
    <row r="6" spans="1:11" ht="12" customHeight="1">
      <c r="A6" s="46"/>
      <c r="B6" s="47"/>
      <c r="C6" s="47"/>
      <c r="D6" s="47"/>
      <c r="E6" s="47"/>
      <c r="F6" s="47"/>
    </row>
    <row r="8" spans="1:11">
      <c r="A8" s="416" t="s">
        <v>114</v>
      </c>
      <c r="B8" s="416"/>
      <c r="C8" s="416"/>
      <c r="D8" s="416" t="s">
        <v>155</v>
      </c>
      <c r="E8" s="416"/>
      <c r="F8" s="416"/>
      <c r="G8" s="416" t="s">
        <v>115</v>
      </c>
      <c r="H8" s="416"/>
      <c r="I8" s="416"/>
      <c r="J8" s="416"/>
      <c r="K8" s="416"/>
    </row>
    <row r="9" spans="1:11" ht="18.75" customHeight="1">
      <c r="A9" s="417"/>
      <c r="B9" s="417"/>
      <c r="C9" s="417"/>
      <c r="D9" s="417"/>
      <c r="E9" s="417"/>
      <c r="F9" s="417"/>
      <c r="G9" s="417"/>
      <c r="H9" s="417"/>
      <c r="I9" s="417"/>
      <c r="J9" s="417"/>
      <c r="K9" s="417"/>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158</v>
      </c>
    </row>
    <row r="13" spans="1:11" ht="3.75" customHeight="1"/>
    <row r="14" spans="1:11">
      <c r="A14" s="414" t="s">
        <v>116</v>
      </c>
      <c r="B14" s="413" t="s">
        <v>129</v>
      </c>
      <c r="C14" s="413"/>
      <c r="D14" s="413"/>
      <c r="E14" s="413"/>
      <c r="F14" s="413"/>
      <c r="G14" s="413" t="s">
        <v>130</v>
      </c>
      <c r="H14" s="413"/>
      <c r="I14" s="413"/>
      <c r="J14" s="413"/>
      <c r="K14" s="413"/>
    </row>
    <row r="15" spans="1:11" ht="18.75" customHeight="1">
      <c r="A15" s="415"/>
      <c r="B15" s="127" t="s">
        <v>443</v>
      </c>
      <c r="C15" s="142" t="s">
        <v>444</v>
      </c>
      <c r="D15" s="128" t="s">
        <v>445</v>
      </c>
      <c r="E15" s="128" t="s">
        <v>446</v>
      </c>
      <c r="F15" s="143" t="s">
        <v>447</v>
      </c>
      <c r="G15" s="127" t="s">
        <v>443</v>
      </c>
      <c r="H15" s="142" t="s">
        <v>444</v>
      </c>
      <c r="I15" s="128" t="s">
        <v>445</v>
      </c>
      <c r="J15" s="128" t="s">
        <v>446</v>
      </c>
      <c r="K15" s="143" t="s">
        <v>444</v>
      </c>
    </row>
    <row r="16" spans="1:11" ht="18.75" customHeight="1">
      <c r="A16" s="40" t="s">
        <v>145</v>
      </c>
      <c r="B16" s="418"/>
      <c r="C16" s="418"/>
      <c r="D16" s="418"/>
      <c r="E16" s="418"/>
      <c r="F16" s="418"/>
      <c r="G16" s="445"/>
      <c r="H16" s="464"/>
      <c r="I16" s="464"/>
      <c r="J16" s="464"/>
      <c r="K16" s="446"/>
    </row>
    <row r="17" spans="1:11">
      <c r="A17" s="413" t="s">
        <v>224</v>
      </c>
      <c r="B17" s="413" t="s">
        <v>126</v>
      </c>
      <c r="C17" s="413"/>
      <c r="D17" s="413"/>
      <c r="E17" s="413"/>
      <c r="F17" s="413"/>
      <c r="G17" s="413" t="s">
        <v>127</v>
      </c>
      <c r="H17" s="413"/>
      <c r="I17" s="413"/>
      <c r="J17" s="413"/>
      <c r="K17" s="413"/>
    </row>
    <row r="18" spans="1:11" ht="18.75" customHeight="1">
      <c r="A18" s="413"/>
      <c r="B18" s="418"/>
      <c r="C18" s="418"/>
      <c r="D18" s="428" t="s">
        <v>157</v>
      </c>
      <c r="E18" s="429"/>
      <c r="F18" s="144"/>
      <c r="G18" s="418"/>
      <c r="H18" s="418"/>
      <c r="I18" s="428" t="s">
        <v>157</v>
      </c>
      <c r="J18" s="429"/>
      <c r="K18" s="144"/>
    </row>
    <row r="19" spans="1:11">
      <c r="A19" s="442" t="s">
        <v>135</v>
      </c>
      <c r="B19" s="413" t="s">
        <v>133</v>
      </c>
      <c r="C19" s="413"/>
      <c r="D19" s="413"/>
      <c r="E19" s="413"/>
      <c r="F19" s="413"/>
      <c r="G19" s="413" t="s">
        <v>134</v>
      </c>
      <c r="H19" s="413"/>
      <c r="I19" s="413"/>
      <c r="J19" s="413"/>
      <c r="K19" s="413"/>
    </row>
    <row r="20" spans="1:11" ht="18.75" customHeight="1">
      <c r="A20" s="415"/>
      <c r="B20" s="418"/>
      <c r="C20" s="418"/>
      <c r="D20" s="418"/>
      <c r="E20" s="418"/>
      <c r="F20" s="418"/>
      <c r="G20" s="418"/>
      <c r="H20" s="418"/>
      <c r="I20" s="418"/>
      <c r="J20" s="418"/>
      <c r="K20" s="418"/>
    </row>
    <row r="21" spans="1:11" ht="12" customHeight="1">
      <c r="A21" s="441" t="s">
        <v>136</v>
      </c>
      <c r="B21" s="40" t="s">
        <v>137</v>
      </c>
      <c r="C21" s="416" t="s">
        <v>138</v>
      </c>
      <c r="D21" s="416"/>
      <c r="E21" s="416"/>
      <c r="F21" s="416"/>
      <c r="G21" s="416"/>
      <c r="H21" s="416"/>
      <c r="I21" s="416"/>
      <c r="J21" s="416"/>
      <c r="K21" s="416"/>
    </row>
    <row r="22" spans="1:11">
      <c r="A22" s="441"/>
      <c r="B22" s="418"/>
      <c r="C22" s="40" t="s">
        <v>139</v>
      </c>
      <c r="D22" s="40" t="s">
        <v>140</v>
      </c>
      <c r="E22" s="40" t="s">
        <v>141</v>
      </c>
      <c r="F22" s="426" t="s">
        <v>134</v>
      </c>
      <c r="G22" s="427"/>
      <c r="H22" s="413" t="s">
        <v>142</v>
      </c>
      <c r="I22" s="413"/>
      <c r="J22" s="413"/>
      <c r="K22" s="413"/>
    </row>
    <row r="23" spans="1:11" ht="18.75" customHeight="1">
      <c r="A23" s="441"/>
      <c r="B23" s="418"/>
      <c r="C23" s="145"/>
      <c r="D23" s="146"/>
      <c r="E23" s="147"/>
      <c r="F23" s="425"/>
      <c r="G23" s="425"/>
      <c r="H23" s="44" t="s">
        <v>143</v>
      </c>
      <c r="I23" s="148"/>
      <c r="J23" s="44" t="s">
        <v>144</v>
      </c>
      <c r="K23" s="149"/>
    </row>
    <row r="24" spans="1:11" ht="18.75" customHeight="1">
      <c r="A24" s="441"/>
      <c r="B24" s="418"/>
      <c r="C24" s="145"/>
      <c r="D24" s="146"/>
      <c r="E24" s="147"/>
      <c r="F24" s="425"/>
      <c r="G24" s="425"/>
      <c r="H24" s="44" t="s">
        <v>143</v>
      </c>
      <c r="I24" s="148"/>
      <c r="J24" s="44" t="s">
        <v>144</v>
      </c>
      <c r="K24" s="149"/>
    </row>
    <row r="27" spans="1:11">
      <c r="A27" s="38" t="s">
        <v>159</v>
      </c>
    </row>
    <row r="28" spans="1:11" ht="3.75" customHeight="1"/>
    <row r="29" spans="1:11">
      <c r="A29" s="421" t="s">
        <v>44</v>
      </c>
      <c r="B29" s="422" t="s">
        <v>203</v>
      </c>
      <c r="C29" s="423"/>
      <c r="D29" s="423"/>
      <c r="E29" s="423"/>
      <c r="F29" s="423"/>
      <c r="G29" s="424"/>
      <c r="H29" s="422" t="s">
        <v>204</v>
      </c>
      <c r="I29" s="424"/>
      <c r="J29" s="419" t="s">
        <v>462</v>
      </c>
      <c r="K29" s="421" t="s">
        <v>125</v>
      </c>
    </row>
    <row r="30" spans="1:11" ht="24">
      <c r="A30" s="420"/>
      <c r="B30" s="39" t="s">
        <v>117</v>
      </c>
      <c r="C30" s="39" t="s">
        <v>118</v>
      </c>
      <c r="D30" s="39" t="s">
        <v>120</v>
      </c>
      <c r="E30" s="39" t="s">
        <v>121</v>
      </c>
      <c r="F30" s="39" t="s">
        <v>119</v>
      </c>
      <c r="G30" s="39" t="s">
        <v>122</v>
      </c>
      <c r="H30" s="43" t="s">
        <v>132</v>
      </c>
      <c r="I30" s="41" t="s">
        <v>123</v>
      </c>
      <c r="J30" s="420"/>
      <c r="K30" s="420"/>
    </row>
    <row r="31" spans="1:11" ht="18.75" customHeight="1">
      <c r="A31" s="40" t="s">
        <v>460</v>
      </c>
      <c r="B31" s="146"/>
      <c r="C31" s="146"/>
      <c r="D31" s="146"/>
      <c r="E31" s="146"/>
      <c r="F31" s="146"/>
      <c r="G31" s="146"/>
      <c r="H31" s="146"/>
      <c r="I31" s="146"/>
      <c r="J31" s="146"/>
      <c r="K31" s="48" t="str">
        <f>IF(SUM(B31:J31)=0,"",SUM(B31:J31))</f>
        <v/>
      </c>
    </row>
    <row r="32" spans="1:11" ht="15" customHeight="1">
      <c r="A32" s="413" t="s">
        <v>461</v>
      </c>
      <c r="B32" s="213"/>
      <c r="C32" s="213"/>
      <c r="D32" s="213"/>
      <c r="E32" s="213"/>
      <c r="F32" s="213"/>
      <c r="G32" s="213"/>
      <c r="H32" s="213"/>
      <c r="I32" s="213"/>
      <c r="J32" s="213"/>
      <c r="K32" s="49" t="str">
        <f t="shared" ref="K32:K33" si="0">IF(SUM(B32:J32)=0,"",SUM(B32:J32))</f>
        <v/>
      </c>
    </row>
    <row r="33" spans="1:11" ht="15" customHeight="1">
      <c r="A33" s="413"/>
      <c r="B33" s="151"/>
      <c r="C33" s="151"/>
      <c r="D33" s="151"/>
      <c r="E33" s="151"/>
      <c r="F33" s="151"/>
      <c r="G33" s="151"/>
      <c r="H33" s="151"/>
      <c r="I33" s="151"/>
      <c r="J33" s="151"/>
      <c r="K33" s="50" t="str">
        <f t="shared" si="0"/>
        <v/>
      </c>
    </row>
    <row r="34" spans="1:11" ht="12" customHeight="1">
      <c r="A34" s="46"/>
      <c r="B34" s="53"/>
      <c r="C34" s="53"/>
      <c r="D34" s="53"/>
      <c r="E34" s="53"/>
      <c r="F34" s="53"/>
      <c r="G34" s="53"/>
      <c r="H34" s="53"/>
      <c r="I34" s="53"/>
      <c r="J34" s="53"/>
      <c r="K34" s="53"/>
    </row>
    <row r="36" spans="1:11">
      <c r="A36" s="38" t="s">
        <v>160</v>
      </c>
    </row>
    <row r="37" spans="1:11" ht="3.75" customHeight="1"/>
    <row r="38" spans="1:11" ht="18.75" customHeight="1">
      <c r="A38" s="432"/>
      <c r="B38" s="433"/>
      <c r="C38" s="433"/>
      <c r="D38" s="433"/>
      <c r="E38" s="433"/>
      <c r="F38" s="433"/>
      <c r="G38" s="433"/>
      <c r="H38" s="433"/>
      <c r="I38" s="433"/>
      <c r="J38" s="433"/>
      <c r="K38" s="434"/>
    </row>
    <row r="39" spans="1:11" ht="18.75" customHeight="1">
      <c r="A39" s="435"/>
      <c r="B39" s="436"/>
      <c r="C39" s="436"/>
      <c r="D39" s="436"/>
      <c r="E39" s="436"/>
      <c r="F39" s="436"/>
      <c r="G39" s="436"/>
      <c r="H39" s="436"/>
      <c r="I39" s="436"/>
      <c r="J39" s="436"/>
      <c r="K39" s="437"/>
    </row>
    <row r="40" spans="1:11" ht="18.75" customHeight="1">
      <c r="A40" s="435"/>
      <c r="B40" s="436"/>
      <c r="C40" s="436"/>
      <c r="D40" s="436"/>
      <c r="E40" s="436"/>
      <c r="F40" s="436"/>
      <c r="G40" s="436"/>
      <c r="H40" s="436"/>
      <c r="I40" s="436"/>
      <c r="J40" s="436"/>
      <c r="K40" s="437"/>
    </row>
    <row r="41" spans="1:11" ht="18.75" customHeight="1">
      <c r="A41" s="438"/>
      <c r="B41" s="439"/>
      <c r="C41" s="439"/>
      <c r="D41" s="439"/>
      <c r="E41" s="439"/>
      <c r="F41" s="439"/>
      <c r="G41" s="439"/>
      <c r="H41" s="439"/>
      <c r="I41" s="439"/>
      <c r="J41" s="439"/>
      <c r="K41" s="440"/>
    </row>
    <row r="44" spans="1:11">
      <c r="A44" s="38" t="s">
        <v>170</v>
      </c>
    </row>
    <row r="45" spans="1:11" ht="3.75" customHeight="1"/>
    <row r="46" spans="1:11" ht="18.75" customHeight="1">
      <c r="A46" s="430" t="s">
        <v>156</v>
      </c>
      <c r="B46" s="431"/>
      <c r="C46" s="447"/>
      <c r="D46" s="448"/>
      <c r="E46" s="448"/>
      <c r="F46" s="448"/>
      <c r="G46" s="448"/>
      <c r="H46" s="449"/>
      <c r="I46" s="45"/>
      <c r="J46" s="45"/>
      <c r="K46" s="45"/>
    </row>
    <row r="47" spans="1:11" ht="18.75" customHeight="1">
      <c r="A47" s="479" t="s">
        <v>187</v>
      </c>
      <c r="B47" s="480"/>
      <c r="C47" s="476"/>
      <c r="D47" s="477"/>
      <c r="E47" s="477"/>
      <c r="F47" s="477"/>
      <c r="G47" s="477"/>
      <c r="H47" s="478"/>
    </row>
    <row r="48" spans="1:11" ht="18.75" customHeight="1">
      <c r="A48" s="65"/>
      <c r="B48" s="443" t="s">
        <v>171</v>
      </c>
      <c r="C48" s="444"/>
      <c r="D48" s="450" t="s">
        <v>185</v>
      </c>
      <c r="E48" s="450"/>
      <c r="F48" s="450"/>
      <c r="G48" s="445"/>
      <c r="H48" s="446"/>
    </row>
    <row r="49" spans="1:11" ht="18.75" customHeight="1">
      <c r="A49" s="59"/>
      <c r="B49" s="467"/>
      <c r="C49" s="468"/>
      <c r="D49" s="450" t="s">
        <v>189</v>
      </c>
      <c r="E49" s="450"/>
      <c r="F49" s="450"/>
      <c r="G49" s="473"/>
      <c r="H49" s="474"/>
    </row>
    <row r="50" spans="1:11" ht="18.75" customHeight="1">
      <c r="A50" s="59"/>
      <c r="B50" s="443" t="s">
        <v>172</v>
      </c>
      <c r="C50" s="444"/>
      <c r="D50" s="475" t="s">
        <v>188</v>
      </c>
      <c r="E50" s="475"/>
      <c r="F50" s="475"/>
      <c r="G50" s="473"/>
      <c r="H50" s="474"/>
      <c r="I50" s="63"/>
      <c r="J50" s="64"/>
      <c r="K50" s="64"/>
    </row>
    <row r="51" spans="1:11" ht="18.75" customHeight="1">
      <c r="A51" s="59"/>
      <c r="B51" s="469" t="s">
        <v>218</v>
      </c>
      <c r="C51" s="470"/>
      <c r="D51" s="475" t="s">
        <v>173</v>
      </c>
      <c r="E51" s="475"/>
      <c r="F51" s="475"/>
      <c r="G51" s="40" t="s">
        <v>181</v>
      </c>
      <c r="H51" s="465"/>
      <c r="I51" s="471"/>
      <c r="J51" s="471"/>
      <c r="K51" s="472"/>
    </row>
    <row r="52" spans="1:11" ht="18.75" customHeight="1">
      <c r="A52" s="59"/>
      <c r="B52" s="469"/>
      <c r="C52" s="470"/>
      <c r="D52" s="65"/>
      <c r="E52" s="54" t="s">
        <v>179</v>
      </c>
      <c r="F52" s="425"/>
      <c r="G52" s="425"/>
      <c r="H52" s="40" t="s">
        <v>186</v>
      </c>
      <c r="I52" s="425"/>
      <c r="J52" s="425"/>
      <c r="K52" s="425"/>
    </row>
    <row r="53" spans="1:11" ht="18.75" customHeight="1">
      <c r="A53" s="59"/>
      <c r="B53" s="59"/>
      <c r="D53" s="59"/>
      <c r="E53" s="54" t="s">
        <v>180</v>
      </c>
      <c r="F53" s="152"/>
      <c r="G53" s="42" t="s">
        <v>184</v>
      </c>
      <c r="H53" s="40" t="s">
        <v>182</v>
      </c>
      <c r="I53" s="465"/>
      <c r="J53" s="466"/>
      <c r="K53" s="42" t="s">
        <v>183</v>
      </c>
    </row>
    <row r="54" spans="1:11" ht="18.75" customHeight="1">
      <c r="A54" s="59"/>
      <c r="B54" s="59"/>
      <c r="D54" s="59"/>
      <c r="E54" s="450" t="s">
        <v>178</v>
      </c>
      <c r="F54" s="450"/>
      <c r="G54" s="450"/>
      <c r="H54" s="450"/>
      <c r="I54" s="461"/>
      <c r="J54" s="461"/>
      <c r="K54" s="461"/>
    </row>
    <row r="55" spans="1:11" ht="18.75" customHeight="1">
      <c r="A55" s="59"/>
      <c r="B55" s="59"/>
      <c r="D55" s="59"/>
      <c r="E55" s="451" t="s">
        <v>174</v>
      </c>
      <c r="F55" s="452"/>
      <c r="G55" s="451" t="s">
        <v>176</v>
      </c>
      <c r="H55" s="453"/>
      <c r="I55" s="456"/>
      <c r="J55" s="457"/>
      <c r="K55" s="458"/>
    </row>
    <row r="56" spans="1:11" ht="18.75" customHeight="1">
      <c r="A56" s="59"/>
      <c r="B56" s="59"/>
      <c r="D56" s="59"/>
      <c r="E56" s="209"/>
      <c r="F56" s="61"/>
      <c r="G56" s="109"/>
      <c r="H56" s="442" t="s">
        <v>530</v>
      </c>
      <c r="I56" s="57"/>
      <c r="J56" s="210" t="s">
        <v>528</v>
      </c>
      <c r="K56" s="55" t="s">
        <v>529</v>
      </c>
    </row>
    <row r="57" spans="1:11" ht="18.75" customHeight="1">
      <c r="A57" s="59"/>
      <c r="B57" s="59"/>
      <c r="D57" s="59"/>
      <c r="E57" s="209"/>
      <c r="F57" s="61"/>
      <c r="G57" s="209"/>
      <c r="H57" s="462"/>
      <c r="I57" s="55" t="s">
        <v>527</v>
      </c>
      <c r="J57" s="211"/>
      <c r="K57" s="212"/>
    </row>
    <row r="58" spans="1:11" ht="18.75" customHeight="1">
      <c r="A58" s="59"/>
      <c r="B58" s="59"/>
      <c r="D58" s="59"/>
      <c r="E58" s="209"/>
      <c r="F58" s="61"/>
      <c r="G58" s="209"/>
      <c r="H58" s="462"/>
      <c r="I58" s="56" t="s">
        <v>525</v>
      </c>
      <c r="J58" s="212"/>
      <c r="K58" s="212"/>
    </row>
    <row r="59" spans="1:11" ht="18.75" customHeight="1">
      <c r="A59" s="59"/>
      <c r="B59" s="59"/>
      <c r="D59" s="59"/>
      <c r="E59" s="209"/>
      <c r="F59" s="61"/>
      <c r="G59" s="77"/>
      <c r="H59" s="463"/>
      <c r="I59" s="56" t="s">
        <v>526</v>
      </c>
      <c r="J59" s="212"/>
      <c r="K59" s="212"/>
    </row>
    <row r="60" spans="1:11" ht="18.75" customHeight="1">
      <c r="A60" s="63"/>
      <c r="B60" s="63"/>
      <c r="C60" s="64"/>
      <c r="D60" s="63"/>
      <c r="E60" s="60"/>
      <c r="F60" s="66"/>
      <c r="G60" s="454" t="s">
        <v>175</v>
      </c>
      <c r="H60" s="455"/>
      <c r="I60" s="459"/>
      <c r="J60" s="459"/>
      <c r="K60" s="460"/>
    </row>
    <row r="61" spans="1:11" ht="18.75" customHeight="1"/>
    <row r="62" spans="1:11" ht="18.75" customHeight="1"/>
    <row r="63" spans="1:11" ht="18.75" customHeight="1"/>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6"/>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heetViews>
  <sheetFormatPr defaultColWidth="9" defaultRowHeight="12"/>
  <cols>
    <col min="1" max="1" width="11.25" style="38" customWidth="1"/>
    <col min="2" max="18" width="10" style="38" customWidth="1"/>
    <col min="19" max="16384" width="9" style="38"/>
  </cols>
  <sheetData>
    <row r="1" spans="1:11">
      <c r="A1" s="38" t="s">
        <v>200</v>
      </c>
    </row>
    <row r="2" spans="1:11" ht="18" customHeight="1">
      <c r="A2" s="412" t="s">
        <v>128</v>
      </c>
      <c r="B2" s="412"/>
      <c r="C2" s="412"/>
      <c r="D2" s="412"/>
      <c r="E2" s="412"/>
      <c r="F2" s="412"/>
      <c r="G2" s="412"/>
      <c r="H2" s="412"/>
      <c r="I2" s="412"/>
      <c r="J2" s="412"/>
      <c r="K2" s="412"/>
    </row>
    <row r="5" spans="1:11" ht="18.75" customHeight="1">
      <c r="A5" s="40" t="s">
        <v>65</v>
      </c>
      <c r="B5" s="416" t="s">
        <v>195</v>
      </c>
      <c r="C5" s="416"/>
      <c r="D5" s="416"/>
      <c r="E5" s="416"/>
      <c r="F5" s="416"/>
    </row>
    <row r="6" spans="1:11" ht="18.75" customHeight="1">
      <c r="A6" s="40" t="s">
        <v>201</v>
      </c>
      <c r="B6" s="425"/>
      <c r="C6" s="425"/>
      <c r="D6" s="425"/>
      <c r="E6" s="425"/>
      <c r="F6" s="425"/>
    </row>
    <row r="7" spans="1:11" ht="12" customHeight="1">
      <c r="A7" s="46"/>
      <c r="B7" s="47"/>
      <c r="C7" s="47"/>
      <c r="D7" s="47"/>
      <c r="E7" s="47"/>
      <c r="F7" s="47"/>
    </row>
    <row r="9" spans="1:11">
      <c r="A9" s="416" t="s">
        <v>114</v>
      </c>
      <c r="B9" s="416"/>
      <c r="C9" s="416"/>
      <c r="D9" s="416" t="s">
        <v>155</v>
      </c>
      <c r="E9" s="416"/>
      <c r="F9" s="416"/>
      <c r="G9" s="416" t="s">
        <v>115</v>
      </c>
      <c r="H9" s="416"/>
      <c r="I9" s="416"/>
      <c r="J9" s="416"/>
      <c r="K9" s="416"/>
    </row>
    <row r="10" spans="1:11" ht="18.75" customHeight="1">
      <c r="A10" s="417"/>
      <c r="B10" s="417"/>
      <c r="C10" s="417"/>
      <c r="D10" s="417"/>
      <c r="E10" s="417"/>
      <c r="F10" s="417"/>
      <c r="G10" s="417"/>
      <c r="H10" s="417"/>
      <c r="I10" s="417"/>
      <c r="J10" s="417"/>
      <c r="K10" s="417"/>
    </row>
    <row r="11" spans="1:11" ht="12" customHeight="1">
      <c r="A11" s="45"/>
      <c r="B11" s="45"/>
      <c r="C11" s="45"/>
      <c r="D11" s="45"/>
      <c r="E11" s="45"/>
      <c r="F11" s="45"/>
      <c r="G11" s="45"/>
      <c r="H11" s="45"/>
      <c r="I11" s="45"/>
      <c r="J11" s="45"/>
      <c r="K11" s="45"/>
    </row>
    <row r="12" spans="1:11" ht="12" customHeight="1">
      <c r="A12" s="45"/>
      <c r="B12" s="45"/>
      <c r="C12" s="45"/>
      <c r="D12" s="45"/>
      <c r="E12" s="45"/>
      <c r="F12" s="45"/>
      <c r="G12" s="45"/>
      <c r="H12" s="45"/>
      <c r="I12" s="45"/>
      <c r="J12" s="45"/>
      <c r="K12" s="45"/>
    </row>
    <row r="13" spans="1:11">
      <c r="A13" s="38" t="s">
        <v>158</v>
      </c>
    </row>
    <row r="14" spans="1:11" ht="3.75" customHeight="1"/>
    <row r="15" spans="1:11">
      <c r="A15" s="414" t="s">
        <v>116</v>
      </c>
      <c r="B15" s="413" t="s">
        <v>129</v>
      </c>
      <c r="C15" s="413"/>
      <c r="D15" s="413"/>
      <c r="E15" s="413"/>
      <c r="F15" s="413"/>
      <c r="G15" s="413" t="s">
        <v>130</v>
      </c>
      <c r="H15" s="413"/>
      <c r="I15" s="413"/>
      <c r="J15" s="413"/>
      <c r="K15" s="413"/>
    </row>
    <row r="16" spans="1:11" ht="18.75" customHeight="1">
      <c r="A16" s="415"/>
      <c r="B16" s="127" t="s">
        <v>443</v>
      </c>
      <c r="C16" s="142" t="s">
        <v>444</v>
      </c>
      <c r="D16" s="128" t="s">
        <v>445</v>
      </c>
      <c r="E16" s="128" t="s">
        <v>446</v>
      </c>
      <c r="F16" s="143" t="s">
        <v>444</v>
      </c>
      <c r="G16" s="127" t="s">
        <v>443</v>
      </c>
      <c r="H16" s="142" t="s">
        <v>444</v>
      </c>
      <c r="I16" s="128" t="s">
        <v>445</v>
      </c>
      <c r="J16" s="128" t="s">
        <v>446</v>
      </c>
      <c r="K16" s="143" t="s">
        <v>444</v>
      </c>
    </row>
    <row r="17" spans="1:11" ht="18.75" customHeight="1">
      <c r="A17" s="40" t="s">
        <v>145</v>
      </c>
      <c r="B17" s="418"/>
      <c r="C17" s="418"/>
      <c r="D17" s="418"/>
      <c r="E17" s="418"/>
      <c r="F17" s="418"/>
      <c r="G17" s="445"/>
      <c r="H17" s="464"/>
      <c r="I17" s="464"/>
      <c r="J17" s="464"/>
      <c r="K17" s="446"/>
    </row>
    <row r="18" spans="1:11">
      <c r="A18" s="413" t="s">
        <v>224</v>
      </c>
      <c r="B18" s="413" t="s">
        <v>126</v>
      </c>
      <c r="C18" s="413"/>
      <c r="D18" s="413"/>
      <c r="E18" s="413"/>
      <c r="F18" s="413"/>
      <c r="G18" s="413" t="s">
        <v>127</v>
      </c>
      <c r="H18" s="413"/>
      <c r="I18" s="413"/>
      <c r="J18" s="413"/>
      <c r="K18" s="413"/>
    </row>
    <row r="19" spans="1:11" ht="18.75" customHeight="1">
      <c r="A19" s="413"/>
      <c r="B19" s="418"/>
      <c r="C19" s="418"/>
      <c r="D19" s="428" t="s">
        <v>157</v>
      </c>
      <c r="E19" s="429"/>
      <c r="F19" s="144"/>
      <c r="G19" s="418"/>
      <c r="H19" s="418"/>
      <c r="I19" s="428" t="s">
        <v>157</v>
      </c>
      <c r="J19" s="429"/>
      <c r="K19" s="144"/>
    </row>
    <row r="20" spans="1:11">
      <c r="A20" s="442" t="s">
        <v>135</v>
      </c>
      <c r="B20" s="413" t="s">
        <v>133</v>
      </c>
      <c r="C20" s="413"/>
      <c r="D20" s="413"/>
      <c r="E20" s="413"/>
      <c r="F20" s="413"/>
      <c r="G20" s="413" t="s">
        <v>134</v>
      </c>
      <c r="H20" s="413"/>
      <c r="I20" s="413"/>
      <c r="J20" s="413"/>
      <c r="K20" s="413"/>
    </row>
    <row r="21" spans="1:11" ht="18.75" customHeight="1">
      <c r="A21" s="415"/>
      <c r="B21" s="418"/>
      <c r="C21" s="418"/>
      <c r="D21" s="418"/>
      <c r="E21" s="418"/>
      <c r="F21" s="418"/>
      <c r="G21" s="418"/>
      <c r="H21" s="418"/>
      <c r="I21" s="418"/>
      <c r="J21" s="418"/>
      <c r="K21" s="418"/>
    </row>
    <row r="22" spans="1:11" ht="12" customHeight="1">
      <c r="A22" s="441" t="s">
        <v>136</v>
      </c>
      <c r="B22" s="40" t="s">
        <v>137</v>
      </c>
      <c r="C22" s="416" t="s">
        <v>138</v>
      </c>
      <c r="D22" s="416"/>
      <c r="E22" s="416"/>
      <c r="F22" s="416"/>
      <c r="G22" s="416"/>
      <c r="H22" s="416"/>
      <c r="I22" s="416"/>
      <c r="J22" s="416"/>
      <c r="K22" s="416"/>
    </row>
    <row r="23" spans="1:11">
      <c r="A23" s="441"/>
      <c r="B23" s="418"/>
      <c r="C23" s="40" t="s">
        <v>139</v>
      </c>
      <c r="D23" s="40" t="s">
        <v>140</v>
      </c>
      <c r="E23" s="40" t="s">
        <v>141</v>
      </c>
      <c r="F23" s="426" t="s">
        <v>134</v>
      </c>
      <c r="G23" s="427"/>
      <c r="H23" s="413" t="s">
        <v>142</v>
      </c>
      <c r="I23" s="413"/>
      <c r="J23" s="413"/>
      <c r="K23" s="413"/>
    </row>
    <row r="24" spans="1:11" ht="18.75" customHeight="1">
      <c r="A24" s="441"/>
      <c r="B24" s="418"/>
      <c r="C24" s="145"/>
      <c r="D24" s="146"/>
      <c r="E24" s="147"/>
      <c r="F24" s="425"/>
      <c r="G24" s="425"/>
      <c r="H24" s="44" t="s">
        <v>143</v>
      </c>
      <c r="I24" s="148"/>
      <c r="J24" s="44" t="s">
        <v>144</v>
      </c>
      <c r="K24" s="149"/>
    </row>
    <row r="25" spans="1:11" ht="18.75" customHeight="1">
      <c r="A25" s="441"/>
      <c r="B25" s="418"/>
      <c r="C25" s="145"/>
      <c r="D25" s="146"/>
      <c r="E25" s="147"/>
      <c r="F25" s="425"/>
      <c r="G25" s="425"/>
      <c r="H25" s="44" t="s">
        <v>143</v>
      </c>
      <c r="I25" s="148"/>
      <c r="J25" s="44" t="s">
        <v>144</v>
      </c>
      <c r="K25" s="149"/>
    </row>
    <row r="28" spans="1:11">
      <c r="A28" s="38" t="s">
        <v>159</v>
      </c>
    </row>
    <row r="29" spans="1:11" ht="3.75" customHeight="1"/>
    <row r="30" spans="1:11" ht="13.5" customHeight="1">
      <c r="A30" s="421" t="s">
        <v>44</v>
      </c>
      <c r="B30" s="422" t="s">
        <v>203</v>
      </c>
      <c r="C30" s="423"/>
      <c r="D30" s="423"/>
      <c r="E30" s="423"/>
      <c r="F30" s="423"/>
      <c r="G30" s="424"/>
      <c r="H30" s="422" t="s">
        <v>204</v>
      </c>
      <c r="I30" s="424"/>
      <c r="J30" s="479" t="s">
        <v>125</v>
      </c>
      <c r="K30" s="480"/>
    </row>
    <row r="31" spans="1:11" ht="24">
      <c r="A31" s="420"/>
      <c r="B31" s="39" t="s">
        <v>117</v>
      </c>
      <c r="C31" s="39" t="s">
        <v>118</v>
      </c>
      <c r="D31" s="39" t="s">
        <v>120</v>
      </c>
      <c r="E31" s="39" t="s">
        <v>121</v>
      </c>
      <c r="F31" s="39" t="s">
        <v>119</v>
      </c>
      <c r="G31" s="39" t="s">
        <v>122</v>
      </c>
      <c r="H31" s="43" t="s">
        <v>132</v>
      </c>
      <c r="I31" s="41" t="s">
        <v>123</v>
      </c>
      <c r="J31" s="481"/>
      <c r="K31" s="482"/>
    </row>
    <row r="32" spans="1:11" ht="18.75" customHeight="1">
      <c r="A32" s="40" t="s">
        <v>460</v>
      </c>
      <c r="B32" s="146"/>
      <c r="C32" s="146"/>
      <c r="D32" s="146"/>
      <c r="E32" s="146"/>
      <c r="F32" s="146"/>
      <c r="G32" s="146"/>
      <c r="H32" s="146"/>
      <c r="I32" s="146"/>
      <c r="J32" s="483" t="str">
        <f>IF(SUM(B32:I32)=0,"",SUM(B32:I32))</f>
        <v/>
      </c>
      <c r="K32" s="484"/>
    </row>
    <row r="33" spans="1:11" ht="15" customHeight="1">
      <c r="A33" s="413" t="s">
        <v>461</v>
      </c>
      <c r="B33" s="213"/>
      <c r="C33" s="213"/>
      <c r="D33" s="213"/>
      <c r="E33" s="213"/>
      <c r="F33" s="213"/>
      <c r="G33" s="213"/>
      <c r="H33" s="213"/>
      <c r="I33" s="213"/>
      <c r="J33" s="489" t="str">
        <f>IF(SUM(B33:I33)=0,"",SUM(B33:I33))</f>
        <v/>
      </c>
      <c r="K33" s="490"/>
    </row>
    <row r="34" spans="1:11" ht="15" customHeight="1">
      <c r="A34" s="413"/>
      <c r="B34" s="151"/>
      <c r="C34" s="151"/>
      <c r="D34" s="151"/>
      <c r="E34" s="151"/>
      <c r="F34" s="151"/>
      <c r="G34" s="151"/>
      <c r="H34" s="151"/>
      <c r="I34" s="151"/>
      <c r="J34" s="491" t="str">
        <f>IF(SUM(B34:I34)=0,"",SUM(B34:I34))</f>
        <v/>
      </c>
      <c r="K34" s="492"/>
    </row>
    <row r="35" spans="1:11" ht="12" customHeight="1">
      <c r="A35" s="46"/>
      <c r="B35" s="53"/>
      <c r="C35" s="53"/>
      <c r="D35" s="53"/>
      <c r="E35" s="53"/>
      <c r="F35" s="53"/>
      <c r="G35" s="53"/>
      <c r="H35" s="53"/>
      <c r="I35" s="53"/>
      <c r="J35" s="53"/>
      <c r="K35" s="53"/>
    </row>
    <row r="37" spans="1:11">
      <c r="A37" s="38" t="s">
        <v>160</v>
      </c>
    </row>
    <row r="38" spans="1:11" ht="3.75" customHeight="1"/>
    <row r="39" spans="1:11" ht="18.75" customHeight="1">
      <c r="A39" s="432"/>
      <c r="B39" s="433"/>
      <c r="C39" s="433"/>
      <c r="D39" s="433"/>
      <c r="E39" s="433"/>
      <c r="F39" s="433"/>
      <c r="G39" s="433"/>
      <c r="H39" s="433"/>
      <c r="I39" s="433"/>
      <c r="J39" s="433"/>
      <c r="K39" s="434"/>
    </row>
    <row r="40" spans="1:11" ht="18.75" customHeight="1">
      <c r="A40" s="435"/>
      <c r="B40" s="436"/>
      <c r="C40" s="436"/>
      <c r="D40" s="436"/>
      <c r="E40" s="436"/>
      <c r="F40" s="436"/>
      <c r="G40" s="436"/>
      <c r="H40" s="436"/>
      <c r="I40" s="436"/>
      <c r="J40" s="436"/>
      <c r="K40" s="437"/>
    </row>
    <row r="41" spans="1:11" ht="18.75" customHeight="1">
      <c r="A41" s="435"/>
      <c r="B41" s="436"/>
      <c r="C41" s="436"/>
      <c r="D41" s="436"/>
      <c r="E41" s="436"/>
      <c r="F41" s="436"/>
      <c r="G41" s="436"/>
      <c r="H41" s="436"/>
      <c r="I41" s="436"/>
      <c r="J41" s="436"/>
      <c r="K41" s="437"/>
    </row>
    <row r="42" spans="1:11" ht="18.75" customHeight="1">
      <c r="A42" s="438"/>
      <c r="B42" s="439"/>
      <c r="C42" s="439"/>
      <c r="D42" s="439"/>
      <c r="E42" s="439"/>
      <c r="F42" s="439"/>
      <c r="G42" s="439"/>
      <c r="H42" s="439"/>
      <c r="I42" s="439"/>
      <c r="J42" s="439"/>
      <c r="K42" s="440"/>
    </row>
    <row r="45" spans="1:11">
      <c r="A45" s="38" t="s">
        <v>196</v>
      </c>
    </row>
    <row r="46" spans="1:11" ht="3.75" customHeight="1"/>
    <row r="47" spans="1:11" ht="18.75" customHeight="1">
      <c r="A47" s="430" t="s">
        <v>197</v>
      </c>
      <c r="B47" s="431"/>
      <c r="C47" s="445"/>
      <c r="D47" s="464"/>
      <c r="E47" s="464"/>
      <c r="F47" s="464"/>
      <c r="G47" s="464"/>
      <c r="H47" s="446"/>
    </row>
    <row r="48" spans="1:11" ht="18.75" customHeight="1">
      <c r="A48" s="485" t="s">
        <v>202</v>
      </c>
      <c r="B48" s="486"/>
      <c r="C48" s="486"/>
      <c r="D48" s="486"/>
      <c r="E48" s="453"/>
      <c r="F48" s="445"/>
      <c r="G48" s="464"/>
      <c r="H48" s="446"/>
    </row>
    <row r="49" spans="1:11" ht="18.75" customHeight="1">
      <c r="A49" s="487" t="s">
        <v>198</v>
      </c>
      <c r="B49" s="488"/>
      <c r="C49" s="446"/>
      <c r="D49" s="418"/>
      <c r="E49" s="418"/>
      <c r="F49" s="493"/>
      <c r="G49" s="493"/>
      <c r="H49" s="493"/>
    </row>
    <row r="50" spans="1:11" ht="7.5" customHeight="1"/>
    <row r="51" spans="1:11">
      <c r="A51" s="38" t="s">
        <v>199</v>
      </c>
    </row>
    <row r="52" spans="1:11" ht="18.75" customHeight="1">
      <c r="A52" s="432"/>
      <c r="B52" s="433"/>
      <c r="C52" s="433"/>
      <c r="D52" s="433"/>
      <c r="E52" s="433"/>
      <c r="F52" s="433"/>
      <c r="G52" s="433"/>
      <c r="H52" s="433"/>
      <c r="I52" s="433"/>
      <c r="J52" s="433"/>
      <c r="K52" s="434"/>
    </row>
    <row r="53" spans="1:11" ht="18.75" customHeight="1">
      <c r="A53" s="435"/>
      <c r="B53" s="436"/>
      <c r="C53" s="436"/>
      <c r="D53" s="436"/>
      <c r="E53" s="436"/>
      <c r="F53" s="436"/>
      <c r="G53" s="436"/>
      <c r="H53" s="436"/>
      <c r="I53" s="436"/>
      <c r="J53" s="436"/>
      <c r="K53" s="437"/>
    </row>
    <row r="54" spans="1:11" ht="18.75" customHeight="1">
      <c r="A54" s="435"/>
      <c r="B54" s="436"/>
      <c r="C54" s="436"/>
      <c r="D54" s="436"/>
      <c r="E54" s="436"/>
      <c r="F54" s="436"/>
      <c r="G54" s="436"/>
      <c r="H54" s="436"/>
      <c r="I54" s="436"/>
      <c r="J54" s="436"/>
      <c r="K54" s="437"/>
    </row>
    <row r="55" spans="1:11" ht="18.75" customHeight="1">
      <c r="A55" s="438"/>
      <c r="B55" s="439"/>
      <c r="C55" s="439"/>
      <c r="D55" s="439"/>
      <c r="E55" s="439"/>
      <c r="F55" s="439"/>
      <c r="G55" s="439"/>
      <c r="H55" s="439"/>
      <c r="I55" s="439"/>
      <c r="J55" s="439"/>
      <c r="K55" s="440"/>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6"/>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S31" sqref="S31"/>
    </sheetView>
  </sheetViews>
  <sheetFormatPr defaultColWidth="9" defaultRowHeight="12"/>
  <cols>
    <col min="1" max="1" width="11.25" style="38" customWidth="1"/>
    <col min="2" max="18" width="10" style="38" customWidth="1"/>
    <col min="19" max="16384" width="9" style="38"/>
  </cols>
  <sheetData>
    <row r="1" spans="1:11">
      <c r="A1" s="38" t="s">
        <v>221</v>
      </c>
    </row>
    <row r="2" spans="1:11" ht="18" customHeight="1">
      <c r="A2" s="412" t="s">
        <v>128</v>
      </c>
      <c r="B2" s="412"/>
      <c r="C2" s="412"/>
      <c r="D2" s="412"/>
      <c r="E2" s="412"/>
      <c r="F2" s="412"/>
      <c r="G2" s="412"/>
      <c r="H2" s="412"/>
      <c r="I2" s="412"/>
      <c r="J2" s="412"/>
      <c r="K2" s="412"/>
    </row>
    <row r="5" spans="1:11" ht="18.75" customHeight="1">
      <c r="A5" s="40" t="s">
        <v>65</v>
      </c>
      <c r="B5" s="416" t="s">
        <v>205</v>
      </c>
      <c r="C5" s="416"/>
      <c r="D5" s="416"/>
      <c r="E5" s="416"/>
      <c r="F5" s="416"/>
    </row>
    <row r="6" spans="1:11" ht="12" customHeight="1">
      <c r="A6" s="46"/>
      <c r="B6" s="47"/>
      <c r="C6" s="47"/>
      <c r="D6" s="47"/>
      <c r="E6" s="47"/>
      <c r="F6" s="47"/>
    </row>
    <row r="8" spans="1:11">
      <c r="A8" s="416" t="s">
        <v>206</v>
      </c>
      <c r="B8" s="416"/>
      <c r="C8" s="416"/>
      <c r="D8" s="416" t="s">
        <v>207</v>
      </c>
      <c r="E8" s="416"/>
      <c r="F8" s="416"/>
      <c r="G8" s="416" t="s">
        <v>115</v>
      </c>
      <c r="H8" s="416"/>
      <c r="I8" s="416"/>
      <c r="J8" s="416"/>
      <c r="K8" s="416"/>
    </row>
    <row r="9" spans="1:11" ht="18.75" customHeight="1">
      <c r="A9" s="417"/>
      <c r="B9" s="417"/>
      <c r="C9" s="417"/>
      <c r="D9" s="417"/>
      <c r="E9" s="417"/>
      <c r="F9" s="417"/>
      <c r="G9" s="417"/>
      <c r="H9" s="417"/>
      <c r="I9" s="417"/>
      <c r="J9" s="417"/>
      <c r="K9" s="417"/>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158</v>
      </c>
    </row>
    <row r="13" spans="1:11" ht="3.75" customHeight="1"/>
    <row r="14" spans="1:11">
      <c r="A14" s="414" t="s">
        <v>116</v>
      </c>
      <c r="B14" s="413" t="s">
        <v>129</v>
      </c>
      <c r="C14" s="413"/>
      <c r="D14" s="413"/>
      <c r="E14" s="413"/>
      <c r="F14" s="413"/>
      <c r="G14" s="413" t="s">
        <v>130</v>
      </c>
      <c r="H14" s="413"/>
      <c r="I14" s="413"/>
      <c r="J14" s="413"/>
      <c r="K14" s="413"/>
    </row>
    <row r="15" spans="1:11" ht="18.75" customHeight="1">
      <c r="A15" s="415"/>
      <c r="B15" s="127" t="s">
        <v>443</v>
      </c>
      <c r="C15" s="142" t="s">
        <v>444</v>
      </c>
      <c r="D15" s="128" t="s">
        <v>445</v>
      </c>
      <c r="E15" s="128" t="s">
        <v>446</v>
      </c>
      <c r="F15" s="143" t="s">
        <v>444</v>
      </c>
      <c r="G15" s="127" t="s">
        <v>443</v>
      </c>
      <c r="H15" s="142" t="s">
        <v>444</v>
      </c>
      <c r="I15" s="128" t="s">
        <v>445</v>
      </c>
      <c r="J15" s="128" t="s">
        <v>446</v>
      </c>
      <c r="K15" s="143" t="s">
        <v>444</v>
      </c>
    </row>
    <row r="16" spans="1:11" ht="18.75" customHeight="1">
      <c r="A16" s="40" t="s">
        <v>145</v>
      </c>
      <c r="B16" s="418"/>
      <c r="C16" s="418"/>
      <c r="D16" s="418"/>
      <c r="E16" s="418"/>
      <c r="F16" s="418"/>
      <c r="G16" s="445"/>
      <c r="H16" s="464"/>
      <c r="I16" s="464"/>
      <c r="J16" s="464"/>
      <c r="K16" s="446"/>
    </row>
    <row r="17" spans="1:11">
      <c r="A17" s="442" t="s">
        <v>135</v>
      </c>
      <c r="B17" s="413" t="s">
        <v>133</v>
      </c>
      <c r="C17" s="413"/>
      <c r="D17" s="413"/>
      <c r="E17" s="413"/>
      <c r="F17" s="413"/>
      <c r="G17" s="413" t="s">
        <v>134</v>
      </c>
      <c r="H17" s="413"/>
      <c r="I17" s="413"/>
      <c r="J17" s="413"/>
      <c r="K17" s="413"/>
    </row>
    <row r="18" spans="1:11" ht="18.75" customHeight="1">
      <c r="A18" s="415"/>
      <c r="B18" s="418"/>
      <c r="C18" s="418"/>
      <c r="D18" s="418"/>
      <c r="E18" s="418"/>
      <c r="F18" s="418"/>
      <c r="G18" s="418"/>
      <c r="H18" s="418"/>
      <c r="I18" s="418"/>
      <c r="J18" s="418"/>
      <c r="K18" s="418"/>
    </row>
    <row r="21" spans="1:11">
      <c r="A21" s="38" t="s">
        <v>159</v>
      </c>
    </row>
    <row r="22" spans="1:11" ht="3.75" customHeight="1"/>
    <row r="23" spans="1:11">
      <c r="A23" s="421" t="s">
        <v>44</v>
      </c>
      <c r="B23" s="422" t="s">
        <v>208</v>
      </c>
      <c r="C23" s="423"/>
      <c r="D23" s="423"/>
      <c r="E23" s="423"/>
      <c r="F23" s="423"/>
      <c r="G23" s="423"/>
      <c r="H23" s="423"/>
      <c r="I23" s="424"/>
      <c r="J23" s="419" t="s">
        <v>209</v>
      </c>
      <c r="K23" s="421" t="s">
        <v>125</v>
      </c>
    </row>
    <row r="24" spans="1:11">
      <c r="A24" s="420"/>
      <c r="B24" s="39" t="s">
        <v>210</v>
      </c>
      <c r="C24" s="39" t="s">
        <v>117</v>
      </c>
      <c r="D24" s="39" t="s">
        <v>211</v>
      </c>
      <c r="E24" s="39" t="s">
        <v>212</v>
      </c>
      <c r="F24" s="39" t="s">
        <v>213</v>
      </c>
      <c r="G24" s="39" t="s">
        <v>215</v>
      </c>
      <c r="H24" s="43" t="s">
        <v>214</v>
      </c>
      <c r="I24" s="41" t="s">
        <v>119</v>
      </c>
      <c r="J24" s="420"/>
      <c r="K24" s="420"/>
    </row>
    <row r="25" spans="1:11" ht="15" customHeight="1">
      <c r="A25" s="413" t="s">
        <v>461</v>
      </c>
      <c r="B25" s="213"/>
      <c r="C25" s="213"/>
      <c r="D25" s="213"/>
      <c r="E25" s="213"/>
      <c r="F25" s="213"/>
      <c r="G25" s="213"/>
      <c r="H25" s="213"/>
      <c r="I25" s="213"/>
      <c r="J25" s="213"/>
      <c r="K25" s="49" t="str">
        <f t="shared" ref="K25:K26" si="0">IF(SUM(B25:J25)=0,"",SUM(B25:J25))</f>
        <v/>
      </c>
    </row>
    <row r="26" spans="1:11" ht="15" customHeight="1">
      <c r="A26" s="413"/>
      <c r="B26" s="151"/>
      <c r="C26" s="151"/>
      <c r="D26" s="151"/>
      <c r="E26" s="151"/>
      <c r="F26" s="151"/>
      <c r="G26" s="151"/>
      <c r="H26" s="151"/>
      <c r="I26" s="151"/>
      <c r="J26" s="151"/>
      <c r="K26" s="50" t="str">
        <f t="shared" si="0"/>
        <v/>
      </c>
    </row>
    <row r="27" spans="1:11" ht="12" customHeight="1">
      <c r="A27" s="46"/>
      <c r="B27" s="53"/>
      <c r="C27" s="53"/>
      <c r="D27" s="53"/>
      <c r="E27" s="53"/>
      <c r="F27" s="53"/>
      <c r="G27" s="53"/>
      <c r="H27" s="53"/>
      <c r="I27" s="53"/>
      <c r="J27" s="53"/>
      <c r="K27" s="53"/>
    </row>
    <row r="29" spans="1:11">
      <c r="A29" s="38" t="s">
        <v>160</v>
      </c>
    </row>
    <row r="30" spans="1:11" ht="3.75" customHeight="1"/>
    <row r="31" spans="1:11" ht="18.75" customHeight="1">
      <c r="A31" s="432"/>
      <c r="B31" s="433"/>
      <c r="C31" s="433"/>
      <c r="D31" s="433"/>
      <c r="E31" s="433"/>
      <c r="F31" s="433"/>
      <c r="G31" s="433"/>
      <c r="H31" s="433"/>
      <c r="I31" s="433"/>
      <c r="J31" s="433"/>
      <c r="K31" s="434"/>
    </row>
    <row r="32" spans="1:11" ht="18.75" customHeight="1">
      <c r="A32" s="435"/>
      <c r="B32" s="436"/>
      <c r="C32" s="436"/>
      <c r="D32" s="436"/>
      <c r="E32" s="436"/>
      <c r="F32" s="436"/>
      <c r="G32" s="436"/>
      <c r="H32" s="436"/>
      <c r="I32" s="436"/>
      <c r="J32" s="436"/>
      <c r="K32" s="437"/>
    </row>
    <row r="33" spans="1:11" ht="18.75" customHeight="1">
      <c r="A33" s="438"/>
      <c r="B33" s="439"/>
      <c r="C33" s="439"/>
      <c r="D33" s="439"/>
      <c r="E33" s="439"/>
      <c r="F33" s="439"/>
      <c r="G33" s="439"/>
      <c r="H33" s="439"/>
      <c r="I33" s="439"/>
      <c r="J33" s="439"/>
      <c r="K33" s="440"/>
    </row>
    <row r="36" spans="1:11">
      <c r="A36" s="38" t="s">
        <v>170</v>
      </c>
    </row>
    <row r="37" spans="1:11" ht="3.75" customHeight="1"/>
    <row r="38" spans="1:11" ht="18.75" customHeight="1">
      <c r="A38" s="430" t="s">
        <v>156</v>
      </c>
      <c r="B38" s="431"/>
      <c r="C38" s="447"/>
      <c r="D38" s="448"/>
      <c r="E38" s="448"/>
      <c r="F38" s="448"/>
      <c r="G38" s="448"/>
      <c r="H38" s="449"/>
      <c r="I38" s="45"/>
      <c r="J38" s="45"/>
      <c r="K38" s="45"/>
    </row>
    <row r="39" spans="1:11" ht="18.75" customHeight="1">
      <c r="A39" s="479" t="s">
        <v>187</v>
      </c>
      <c r="B39" s="480"/>
      <c r="C39" s="476"/>
      <c r="D39" s="477"/>
      <c r="E39" s="477"/>
      <c r="F39" s="477"/>
      <c r="G39" s="477"/>
      <c r="H39" s="478"/>
    </row>
    <row r="40" spans="1:11" ht="18.75" customHeight="1">
      <c r="A40" s="65"/>
      <c r="B40" s="443" t="s">
        <v>171</v>
      </c>
      <c r="C40" s="444"/>
      <c r="D40" s="450" t="s">
        <v>185</v>
      </c>
      <c r="E40" s="450"/>
      <c r="F40" s="450"/>
      <c r="G40" s="445"/>
      <c r="H40" s="446"/>
    </row>
    <row r="41" spans="1:11" ht="18.75" customHeight="1">
      <c r="A41" s="59"/>
      <c r="B41" s="467"/>
      <c r="C41" s="468"/>
      <c r="D41" s="450" t="s">
        <v>189</v>
      </c>
      <c r="E41" s="450"/>
      <c r="F41" s="450"/>
      <c r="G41" s="473"/>
      <c r="H41" s="474"/>
    </row>
    <row r="42" spans="1:11" ht="18.75" customHeight="1">
      <c r="A42" s="59"/>
      <c r="B42" s="443" t="s">
        <v>172</v>
      </c>
      <c r="C42" s="444"/>
      <c r="D42" s="475" t="s">
        <v>188</v>
      </c>
      <c r="E42" s="475"/>
      <c r="F42" s="475"/>
      <c r="G42" s="473"/>
      <c r="H42" s="474"/>
      <c r="I42" s="63"/>
      <c r="J42" s="64"/>
      <c r="K42" s="64"/>
    </row>
    <row r="43" spans="1:11" ht="18.75" customHeight="1">
      <c r="A43" s="59"/>
      <c r="B43" s="469" t="s">
        <v>218</v>
      </c>
      <c r="C43" s="470"/>
      <c r="D43" s="475" t="s">
        <v>173</v>
      </c>
      <c r="E43" s="475"/>
      <c r="F43" s="475"/>
      <c r="G43" s="40" t="s">
        <v>181</v>
      </c>
      <c r="H43" s="465"/>
      <c r="I43" s="471"/>
      <c r="J43" s="471"/>
      <c r="K43" s="472"/>
    </row>
    <row r="44" spans="1:11" ht="18.75" customHeight="1">
      <c r="A44" s="59"/>
      <c r="B44" s="469"/>
      <c r="C44" s="470"/>
      <c r="D44" s="65"/>
      <c r="E44" s="54" t="s">
        <v>179</v>
      </c>
      <c r="F44" s="425"/>
      <c r="G44" s="425"/>
      <c r="H44" s="40" t="s">
        <v>186</v>
      </c>
      <c r="I44" s="425"/>
      <c r="J44" s="425"/>
      <c r="K44" s="425"/>
    </row>
    <row r="45" spans="1:11" ht="18.75" customHeight="1">
      <c r="A45" s="59"/>
      <c r="B45" s="59"/>
      <c r="D45" s="59"/>
      <c r="E45" s="54" t="s">
        <v>131</v>
      </c>
      <c r="F45" s="152"/>
      <c r="G45" s="42" t="s">
        <v>184</v>
      </c>
      <c r="H45" s="40" t="s">
        <v>182</v>
      </c>
      <c r="I45" s="465"/>
      <c r="J45" s="466"/>
      <c r="K45" s="42" t="s">
        <v>183</v>
      </c>
    </row>
    <row r="46" spans="1:11" ht="18.75" customHeight="1">
      <c r="A46" s="59"/>
      <c r="B46" s="59"/>
      <c r="D46" s="59"/>
      <c r="E46" s="450" t="s">
        <v>216</v>
      </c>
      <c r="F46" s="450"/>
      <c r="G46" s="450"/>
      <c r="H46" s="450"/>
      <c r="I46" s="461"/>
      <c r="J46" s="461"/>
      <c r="K46" s="461"/>
    </row>
    <row r="47" spans="1:11" ht="18.75" customHeight="1">
      <c r="A47" s="59"/>
      <c r="B47" s="59"/>
      <c r="D47" s="59"/>
      <c r="E47" s="451" t="s">
        <v>217</v>
      </c>
      <c r="F47" s="452"/>
      <c r="G47" s="451" t="s">
        <v>176</v>
      </c>
      <c r="H47" s="453"/>
      <c r="I47" s="456"/>
      <c r="J47" s="457"/>
      <c r="K47" s="458"/>
    </row>
    <row r="48" spans="1:11" ht="18.75" customHeight="1">
      <c r="A48" s="59"/>
      <c r="B48" s="59"/>
      <c r="D48" s="59"/>
      <c r="E48" s="209"/>
      <c r="F48" s="61"/>
      <c r="G48" s="109"/>
      <c r="H48" s="442" t="s">
        <v>530</v>
      </c>
      <c r="I48" s="57"/>
      <c r="J48" s="210" t="s">
        <v>528</v>
      </c>
      <c r="K48" s="55" t="s">
        <v>529</v>
      </c>
    </row>
    <row r="49" spans="1:11" ht="18.75" customHeight="1">
      <c r="A49" s="59"/>
      <c r="B49" s="59"/>
      <c r="D49" s="59"/>
      <c r="E49" s="209"/>
      <c r="F49" s="61"/>
      <c r="G49" s="209"/>
      <c r="H49" s="462"/>
      <c r="I49" s="55" t="s">
        <v>527</v>
      </c>
      <c r="J49" s="211"/>
      <c r="K49" s="212"/>
    </row>
    <row r="50" spans="1:11" ht="18.75" customHeight="1">
      <c r="A50" s="59"/>
      <c r="B50" s="59"/>
      <c r="D50" s="59"/>
      <c r="E50" s="209"/>
      <c r="F50" s="61"/>
      <c r="G50" s="209"/>
      <c r="H50" s="462"/>
      <c r="I50" s="56" t="s">
        <v>525</v>
      </c>
      <c r="J50" s="212"/>
      <c r="K50" s="212"/>
    </row>
    <row r="51" spans="1:11" ht="18.75" customHeight="1">
      <c r="A51" s="59"/>
      <c r="B51" s="59"/>
      <c r="D51" s="59"/>
      <c r="E51" s="209"/>
      <c r="F51" s="61"/>
      <c r="G51" s="77"/>
      <c r="H51" s="463"/>
      <c r="I51" s="56" t="s">
        <v>526</v>
      </c>
      <c r="J51" s="212"/>
      <c r="K51" s="212"/>
    </row>
    <row r="52" spans="1:11" ht="18.75" customHeight="1">
      <c r="A52" s="63"/>
      <c r="B52" s="63"/>
      <c r="C52" s="64"/>
      <c r="D52" s="63"/>
      <c r="E52" s="60"/>
      <c r="F52" s="66"/>
      <c r="G52" s="454" t="s">
        <v>175</v>
      </c>
      <c r="H52" s="455"/>
      <c r="I52" s="459"/>
      <c r="J52" s="459"/>
      <c r="K52" s="460"/>
    </row>
    <row r="53" spans="1:11" ht="6.75" customHeight="1"/>
    <row r="54" spans="1:11">
      <c r="A54" s="38" t="s">
        <v>219</v>
      </c>
    </row>
    <row r="55" spans="1:11" ht="18.75" customHeight="1">
      <c r="A55" s="432"/>
      <c r="B55" s="433"/>
      <c r="C55" s="433"/>
      <c r="D55" s="433"/>
      <c r="E55" s="433"/>
      <c r="F55" s="433"/>
      <c r="G55" s="433"/>
      <c r="H55" s="433"/>
      <c r="I55" s="433"/>
      <c r="J55" s="433"/>
      <c r="K55" s="434"/>
    </row>
    <row r="56" spans="1:11" ht="18.75" customHeight="1">
      <c r="A56" s="435"/>
      <c r="B56" s="436"/>
      <c r="C56" s="436"/>
      <c r="D56" s="436"/>
      <c r="E56" s="436"/>
      <c r="F56" s="436"/>
      <c r="G56" s="436"/>
      <c r="H56" s="436"/>
      <c r="I56" s="436"/>
      <c r="J56" s="436"/>
      <c r="K56" s="437"/>
    </row>
    <row r="57" spans="1:11" ht="18.75" customHeight="1">
      <c r="A57" s="438"/>
      <c r="B57" s="439"/>
      <c r="C57" s="439"/>
      <c r="D57" s="439"/>
      <c r="E57" s="439"/>
      <c r="F57" s="439"/>
      <c r="G57" s="439"/>
      <c r="H57" s="439"/>
      <c r="I57" s="439"/>
      <c r="J57" s="439"/>
      <c r="K57" s="440"/>
    </row>
    <row r="59" spans="1:11">
      <c r="A59" s="38" t="s">
        <v>220</v>
      </c>
    </row>
    <row r="60" spans="1:11" ht="18.75" customHeight="1">
      <c r="A60" s="432"/>
      <c r="B60" s="433"/>
      <c r="C60" s="433"/>
      <c r="D60" s="433"/>
      <c r="E60" s="433"/>
      <c r="F60" s="433"/>
      <c r="G60" s="433"/>
      <c r="H60" s="433"/>
      <c r="I60" s="433"/>
      <c r="J60" s="433"/>
      <c r="K60" s="434"/>
    </row>
    <row r="61" spans="1:11" ht="18.75" customHeight="1">
      <c r="A61" s="435"/>
      <c r="B61" s="436"/>
      <c r="C61" s="436"/>
      <c r="D61" s="436"/>
      <c r="E61" s="436"/>
      <c r="F61" s="436"/>
      <c r="G61" s="436"/>
      <c r="H61" s="436"/>
      <c r="I61" s="436"/>
      <c r="J61" s="436"/>
      <c r="K61" s="437"/>
    </row>
    <row r="62" spans="1:11" ht="18.75" customHeight="1">
      <c r="A62" s="438"/>
      <c r="B62" s="439"/>
      <c r="C62" s="439"/>
      <c r="D62" s="439"/>
      <c r="E62" s="439"/>
      <c r="F62" s="439"/>
      <c r="G62" s="439"/>
      <c r="H62" s="439"/>
      <c r="I62" s="439"/>
      <c r="J62" s="439"/>
      <c r="K62" s="440"/>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6"/>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heetViews>
  <sheetFormatPr defaultColWidth="9" defaultRowHeight="12"/>
  <cols>
    <col min="1" max="1" width="11.25" style="38" customWidth="1"/>
    <col min="2" max="18" width="10" style="38" customWidth="1"/>
    <col min="19" max="16384" width="9" style="38"/>
  </cols>
  <sheetData>
    <row r="1" spans="1:11">
      <c r="A1" s="38" t="s">
        <v>222</v>
      </c>
    </row>
    <row r="2" spans="1:11" ht="18" customHeight="1">
      <c r="A2" s="412" t="s">
        <v>128</v>
      </c>
      <c r="B2" s="412"/>
      <c r="C2" s="412"/>
      <c r="D2" s="412"/>
      <c r="E2" s="412"/>
      <c r="F2" s="412"/>
      <c r="G2" s="412"/>
      <c r="H2" s="412"/>
      <c r="I2" s="412"/>
      <c r="J2" s="412"/>
      <c r="K2" s="412"/>
    </row>
    <row r="5" spans="1:11" ht="18.75" customHeight="1">
      <c r="A5" s="40" t="s">
        <v>65</v>
      </c>
      <c r="B5" s="416" t="s">
        <v>223</v>
      </c>
      <c r="C5" s="416"/>
      <c r="D5" s="416"/>
      <c r="E5" s="416"/>
      <c r="F5" s="416"/>
    </row>
    <row r="6" spans="1:11" ht="12" customHeight="1">
      <c r="A6" s="46"/>
      <c r="B6" s="47"/>
      <c r="C6" s="47"/>
      <c r="D6" s="47"/>
      <c r="E6" s="47"/>
      <c r="F6" s="47"/>
    </row>
    <row r="8" spans="1:11">
      <c r="A8" s="416" t="s">
        <v>114</v>
      </c>
      <c r="B8" s="416"/>
      <c r="C8" s="416"/>
      <c r="D8" s="416" t="s">
        <v>155</v>
      </c>
      <c r="E8" s="416"/>
      <c r="F8" s="416"/>
      <c r="G8" s="416" t="s">
        <v>115</v>
      </c>
      <c r="H8" s="416"/>
      <c r="I8" s="416"/>
      <c r="J8" s="416"/>
      <c r="K8" s="416"/>
    </row>
    <row r="9" spans="1:11" ht="18.75" customHeight="1">
      <c r="A9" s="417"/>
      <c r="B9" s="417"/>
      <c r="C9" s="417"/>
      <c r="D9" s="417"/>
      <c r="E9" s="417"/>
      <c r="F9" s="417"/>
      <c r="G9" s="417"/>
      <c r="H9" s="417"/>
      <c r="I9" s="417"/>
      <c r="J9" s="417"/>
      <c r="K9" s="417"/>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158</v>
      </c>
    </row>
    <row r="13" spans="1:11" ht="3.75" customHeight="1"/>
    <row r="14" spans="1:11">
      <c r="A14" s="414" t="s">
        <v>116</v>
      </c>
      <c r="B14" s="413" t="s">
        <v>129</v>
      </c>
      <c r="C14" s="413"/>
      <c r="D14" s="413"/>
      <c r="E14" s="413"/>
      <c r="F14" s="413"/>
      <c r="G14" s="413" t="s">
        <v>130</v>
      </c>
      <c r="H14" s="413"/>
      <c r="I14" s="413"/>
      <c r="J14" s="413"/>
      <c r="K14" s="413"/>
    </row>
    <row r="15" spans="1:11" ht="18.75" customHeight="1">
      <c r="A15" s="415"/>
      <c r="B15" s="127" t="s">
        <v>443</v>
      </c>
      <c r="C15" s="142" t="s">
        <v>556</v>
      </c>
      <c r="D15" s="128" t="s">
        <v>445</v>
      </c>
      <c r="E15" s="128" t="s">
        <v>446</v>
      </c>
      <c r="F15" s="143" t="s">
        <v>556</v>
      </c>
      <c r="G15" s="127" t="s">
        <v>443</v>
      </c>
      <c r="H15" s="142" t="s">
        <v>556</v>
      </c>
      <c r="I15" s="128" t="s">
        <v>445</v>
      </c>
      <c r="J15" s="128" t="s">
        <v>446</v>
      </c>
      <c r="K15" s="143" t="s">
        <v>556</v>
      </c>
    </row>
    <row r="16" spans="1:11" ht="18.75" customHeight="1">
      <c r="A16" s="40" t="s">
        <v>145</v>
      </c>
      <c r="B16" s="418" t="s">
        <v>540</v>
      </c>
      <c r="C16" s="418"/>
      <c r="D16" s="418"/>
      <c r="E16" s="418"/>
      <c r="F16" s="418"/>
      <c r="G16" s="445"/>
      <c r="H16" s="464"/>
      <c r="I16" s="464"/>
      <c r="J16" s="464"/>
      <c r="K16" s="446"/>
    </row>
    <row r="17" spans="1:11" ht="18.75" customHeight="1">
      <c r="A17" s="140" t="s">
        <v>224</v>
      </c>
      <c r="B17" s="134" t="s">
        <v>448</v>
      </c>
      <c r="C17" s="172"/>
      <c r="D17" s="135" t="s">
        <v>449</v>
      </c>
      <c r="E17" s="173"/>
      <c r="F17" s="137" t="s">
        <v>450</v>
      </c>
      <c r="G17" s="173"/>
      <c r="H17" s="136" t="s">
        <v>451</v>
      </c>
      <c r="I17" s="173"/>
      <c r="J17" s="136" t="s">
        <v>452</v>
      </c>
      <c r="K17" s="138">
        <f>C17+E17+G17+I17</f>
        <v>0</v>
      </c>
    </row>
    <row r="18" spans="1:11">
      <c r="A18" s="442" t="s">
        <v>135</v>
      </c>
      <c r="B18" s="413" t="s">
        <v>225</v>
      </c>
      <c r="C18" s="413"/>
      <c r="D18" s="413"/>
      <c r="E18" s="413"/>
      <c r="F18" s="413"/>
      <c r="G18" s="413" t="s">
        <v>226</v>
      </c>
      <c r="H18" s="413"/>
      <c r="I18" s="413"/>
      <c r="J18" s="413"/>
      <c r="K18" s="413"/>
    </row>
    <row r="19" spans="1:11" ht="18.75" customHeight="1">
      <c r="A19" s="415"/>
      <c r="B19" s="418"/>
      <c r="C19" s="418"/>
      <c r="D19" s="418"/>
      <c r="E19" s="418"/>
      <c r="F19" s="418"/>
      <c r="G19" s="418"/>
      <c r="H19" s="418"/>
      <c r="I19" s="418"/>
      <c r="J19" s="418"/>
      <c r="K19" s="418"/>
    </row>
    <row r="20" spans="1:11" ht="12" customHeight="1">
      <c r="A20" s="441" t="s">
        <v>136</v>
      </c>
      <c r="B20" s="40" t="s">
        <v>137</v>
      </c>
      <c r="C20" s="416" t="s">
        <v>138</v>
      </c>
      <c r="D20" s="416"/>
      <c r="E20" s="416"/>
      <c r="F20" s="416"/>
      <c r="G20" s="416"/>
      <c r="H20" s="416"/>
      <c r="I20" s="416"/>
      <c r="J20" s="416"/>
      <c r="K20" s="416"/>
    </row>
    <row r="21" spans="1:11">
      <c r="A21" s="441"/>
      <c r="B21" s="418" t="s">
        <v>111</v>
      </c>
      <c r="C21" s="40" t="s">
        <v>139</v>
      </c>
      <c r="D21" s="40" t="s">
        <v>140</v>
      </c>
      <c r="E21" s="40" t="s">
        <v>141</v>
      </c>
      <c r="F21" s="426" t="s">
        <v>134</v>
      </c>
      <c r="G21" s="427"/>
      <c r="H21" s="413" t="s">
        <v>142</v>
      </c>
      <c r="I21" s="413"/>
      <c r="J21" s="413"/>
      <c r="K21" s="413"/>
    </row>
    <row r="22" spans="1:11" ht="18.75" customHeight="1">
      <c r="A22" s="441"/>
      <c r="B22" s="418"/>
      <c r="C22" s="145"/>
      <c r="D22" s="146"/>
      <c r="E22" s="281"/>
      <c r="F22" s="425"/>
      <c r="G22" s="425"/>
      <c r="H22" s="44" t="s">
        <v>143</v>
      </c>
      <c r="I22" s="148" t="s">
        <v>541</v>
      </c>
      <c r="J22" s="44" t="s">
        <v>144</v>
      </c>
      <c r="K22" s="149"/>
    </row>
    <row r="23" spans="1:11" ht="18.75" customHeight="1">
      <c r="A23" s="441"/>
      <c r="B23" s="418"/>
      <c r="C23" s="145"/>
      <c r="D23" s="146"/>
      <c r="E23" s="147"/>
      <c r="F23" s="425"/>
      <c r="G23" s="425"/>
      <c r="H23" s="44" t="s">
        <v>143</v>
      </c>
      <c r="I23" s="148"/>
      <c r="J23" s="44" t="s">
        <v>144</v>
      </c>
      <c r="K23" s="149"/>
    </row>
    <row r="24" spans="1:11" ht="7.5" customHeight="1"/>
    <row r="25" spans="1:11" ht="7.5" customHeight="1"/>
    <row r="26" spans="1:11">
      <c r="A26" s="38" t="s">
        <v>159</v>
      </c>
    </row>
    <row r="27" spans="1:11" ht="3.75" customHeight="1"/>
    <row r="28" spans="1:11">
      <c r="A28" s="421" t="s">
        <v>44</v>
      </c>
      <c r="B28" s="430" t="s">
        <v>345</v>
      </c>
      <c r="C28" s="431"/>
      <c r="D28" s="430" t="s">
        <v>346</v>
      </c>
      <c r="E28" s="518"/>
      <c r="F28" s="431"/>
      <c r="G28" s="430" t="s">
        <v>347</v>
      </c>
      <c r="H28" s="518"/>
      <c r="I28" s="518"/>
      <c r="J28" s="518"/>
      <c r="K28" s="431"/>
    </row>
    <row r="29" spans="1:11">
      <c r="A29" s="420"/>
      <c r="B29" s="39" t="s">
        <v>227</v>
      </c>
      <c r="C29" s="39" t="s">
        <v>228</v>
      </c>
      <c r="D29" s="39" t="s">
        <v>232</v>
      </c>
      <c r="E29" s="39" t="s">
        <v>440</v>
      </c>
      <c r="F29" s="39" t="s">
        <v>229</v>
      </c>
      <c r="G29" s="83" t="s">
        <v>233</v>
      </c>
      <c r="H29" s="81" t="s">
        <v>234</v>
      </c>
      <c r="I29" s="82" t="s">
        <v>235</v>
      </c>
      <c r="J29" s="56" t="s">
        <v>236</v>
      </c>
      <c r="K29" s="56" t="s">
        <v>122</v>
      </c>
    </row>
    <row r="30" spans="1:11" ht="18.75" customHeight="1">
      <c r="A30" s="40" t="s">
        <v>460</v>
      </c>
      <c r="B30" s="146"/>
      <c r="C30" s="146"/>
      <c r="D30" s="146"/>
      <c r="E30" s="146"/>
      <c r="F30" s="146"/>
      <c r="G30" s="154"/>
      <c r="H30" s="146"/>
      <c r="I30" s="146"/>
      <c r="J30" s="146"/>
      <c r="K30" s="146"/>
    </row>
    <row r="31" spans="1:11" ht="15" customHeight="1">
      <c r="A31" s="413" t="s">
        <v>461</v>
      </c>
      <c r="B31" s="213"/>
      <c r="C31" s="213"/>
      <c r="D31" s="213"/>
      <c r="E31" s="213"/>
      <c r="F31" s="213"/>
      <c r="G31" s="213"/>
      <c r="H31" s="213"/>
      <c r="I31" s="213"/>
      <c r="J31" s="213"/>
      <c r="K31" s="213"/>
    </row>
    <row r="32" spans="1:11" ht="15" customHeight="1">
      <c r="A32" s="413"/>
      <c r="B32" s="151"/>
      <c r="C32" s="151"/>
      <c r="D32" s="151"/>
      <c r="E32" s="155"/>
      <c r="F32" s="155"/>
      <c r="G32" s="155"/>
      <c r="H32" s="155"/>
      <c r="I32" s="155"/>
      <c r="J32" s="155"/>
      <c r="K32" s="155"/>
    </row>
    <row r="33" spans="1:13">
      <c r="A33" s="421" t="s">
        <v>44</v>
      </c>
      <c r="B33" s="421" t="s">
        <v>230</v>
      </c>
      <c r="C33" s="421" t="s">
        <v>237</v>
      </c>
      <c r="D33" s="421" t="s">
        <v>122</v>
      </c>
      <c r="E33" s="421" t="s">
        <v>125</v>
      </c>
      <c r="F33" s="515" t="s">
        <v>238</v>
      </c>
      <c r="G33" s="515"/>
      <c r="H33" s="515"/>
      <c r="I33" s="515"/>
      <c r="J33" s="515"/>
      <c r="K33" s="515"/>
    </row>
    <row r="34" spans="1:13">
      <c r="A34" s="420"/>
      <c r="B34" s="420"/>
      <c r="C34" s="420"/>
      <c r="D34" s="420"/>
      <c r="E34" s="420"/>
      <c r="F34" s="515" t="s">
        <v>231</v>
      </c>
      <c r="G34" s="515"/>
      <c r="H34" s="515"/>
      <c r="I34" s="515" t="s">
        <v>122</v>
      </c>
      <c r="J34" s="515"/>
      <c r="K34" s="515"/>
    </row>
    <row r="35" spans="1:13" ht="18.75" customHeight="1">
      <c r="A35" s="40" t="s">
        <v>460</v>
      </c>
      <c r="B35" s="146"/>
      <c r="C35" s="146"/>
      <c r="D35" s="156"/>
      <c r="E35" s="70" t="str">
        <f>IF(SUM(B30:K30)+SUM(B35:D35)=0,"",SUM(B30:K30)+SUM(B35:D35))</f>
        <v/>
      </c>
      <c r="F35" s="516"/>
      <c r="G35" s="516"/>
      <c r="H35" s="516"/>
      <c r="I35" s="517"/>
      <c r="J35" s="517"/>
      <c r="K35" s="517"/>
    </row>
    <row r="36" spans="1:13" ht="15" customHeight="1">
      <c r="A36" s="413" t="s">
        <v>461</v>
      </c>
      <c r="B36" s="213"/>
      <c r="C36" s="213"/>
      <c r="D36" s="213"/>
      <c r="E36" s="71" t="str">
        <f>IF(SUM(B31:K31)+SUM(B36:D36)=0,"",SUM(B31:K31)+SUM(B36:D36))</f>
        <v/>
      </c>
      <c r="F36" s="516"/>
      <c r="G36" s="516"/>
      <c r="H36" s="516"/>
      <c r="I36" s="517"/>
      <c r="J36" s="517"/>
      <c r="K36" s="517"/>
    </row>
    <row r="37" spans="1:13" ht="15" customHeight="1">
      <c r="A37" s="413"/>
      <c r="B37" s="151"/>
      <c r="C37" s="151"/>
      <c r="D37" s="157"/>
      <c r="E37" s="72" t="str">
        <f>IF(SUM(B32:K32)+SUM(B37:D37)=0,"",SUM(B32:K32)+SUM(B37:D37))</f>
        <v/>
      </c>
      <c r="F37" s="516"/>
      <c r="G37" s="516"/>
      <c r="H37" s="516"/>
      <c r="I37" s="517"/>
      <c r="J37" s="517"/>
      <c r="K37" s="517"/>
    </row>
    <row r="38" spans="1:13" ht="7.5" customHeight="1">
      <c r="A38" s="46"/>
      <c r="B38" s="53"/>
      <c r="C38" s="53"/>
      <c r="D38" s="53"/>
      <c r="E38" s="53"/>
      <c r="F38" s="53"/>
      <c r="G38" s="53"/>
      <c r="H38" s="53"/>
      <c r="I38" s="53"/>
      <c r="J38" s="53"/>
      <c r="K38" s="53"/>
    </row>
    <row r="39" spans="1:13" ht="7.5" customHeight="1">
      <c r="A39" s="46"/>
      <c r="B39" s="53"/>
      <c r="C39" s="53"/>
      <c r="D39" s="53"/>
      <c r="E39" s="53"/>
      <c r="F39" s="53"/>
      <c r="G39" s="53"/>
      <c r="H39" s="53"/>
      <c r="I39" s="53"/>
      <c r="J39" s="53"/>
      <c r="K39" s="53"/>
    </row>
    <row r="40" spans="1:13">
      <c r="A40" s="38" t="s">
        <v>239</v>
      </c>
    </row>
    <row r="41" spans="1:13" ht="3.75" customHeight="1"/>
    <row r="42" spans="1:13" ht="15" customHeight="1">
      <c r="A42" s="503" t="s">
        <v>240</v>
      </c>
      <c r="B42" s="504"/>
      <c r="C42" s="504"/>
      <c r="D42" s="505"/>
      <c r="E42" s="495" t="s">
        <v>244</v>
      </c>
      <c r="F42" s="496"/>
      <c r="G42" s="496"/>
      <c r="H42" s="497"/>
      <c r="I42" s="510" t="s">
        <v>125</v>
      </c>
      <c r="J42" s="87"/>
    </row>
    <row r="43" spans="1:13" ht="15" customHeight="1">
      <c r="A43" s="506"/>
      <c r="B43" s="507"/>
      <c r="C43" s="507"/>
      <c r="D43" s="508"/>
      <c r="E43" s="513" t="s">
        <v>241</v>
      </c>
      <c r="F43" s="86"/>
      <c r="G43" s="513" t="s">
        <v>242</v>
      </c>
      <c r="H43" s="90"/>
      <c r="I43" s="511"/>
      <c r="J43" s="87"/>
    </row>
    <row r="44" spans="1:13" ht="27" customHeight="1">
      <c r="A44" s="467"/>
      <c r="B44" s="509"/>
      <c r="C44" s="509"/>
      <c r="D44" s="468"/>
      <c r="E44" s="514"/>
      <c r="F44" s="92" t="s">
        <v>245</v>
      </c>
      <c r="G44" s="514"/>
      <c r="H44" s="100" t="s">
        <v>245</v>
      </c>
      <c r="I44" s="512"/>
      <c r="J44" s="87"/>
    </row>
    <row r="45" spans="1:13" ht="15" customHeight="1">
      <c r="A45" s="498"/>
      <c r="B45" s="498"/>
      <c r="C45" s="498"/>
      <c r="D45" s="498"/>
      <c r="E45" s="158"/>
      <c r="F45" s="130" t="str">
        <f>L45</f>
        <v/>
      </c>
      <c r="G45" s="265"/>
      <c r="H45" s="131" t="str">
        <f>M45</f>
        <v/>
      </c>
      <c r="I45" s="99" t="str">
        <f>IF(E45+G45=0,"",F45+H45)</f>
        <v/>
      </c>
      <c r="L45" s="38" t="str">
        <f>IF(E45="","",ROUND(E45/12,2))</f>
        <v/>
      </c>
      <c r="M45" s="38" t="str">
        <f>IF(G45="","",ROUND(G45/12,2))</f>
        <v/>
      </c>
    </row>
    <row r="46" spans="1:13" ht="15" customHeight="1">
      <c r="A46" s="498"/>
      <c r="B46" s="498"/>
      <c r="C46" s="498"/>
      <c r="D46" s="498"/>
      <c r="E46" s="158"/>
      <c r="F46" s="130" t="str">
        <f t="shared" ref="F46:F56" si="0">L46</f>
        <v/>
      </c>
      <c r="G46" s="265"/>
      <c r="H46" s="131" t="str">
        <f t="shared" ref="H46:H56" si="1">M46</f>
        <v/>
      </c>
      <c r="I46" s="99" t="str">
        <f t="shared" ref="I46:I56" si="2">IF(E46+G46=0,"",F46+H46)</f>
        <v/>
      </c>
      <c r="L46" s="38" t="str">
        <f t="shared" ref="L46:L56" si="3">IF(E46="","",ROUND(E46/12,2))</f>
        <v/>
      </c>
      <c r="M46" s="38" t="str">
        <f t="shared" ref="M46:M56" si="4">IF(G46="","",ROUND(G46/12,2))</f>
        <v/>
      </c>
    </row>
    <row r="47" spans="1:13" ht="15" customHeight="1">
      <c r="A47" s="498"/>
      <c r="B47" s="498"/>
      <c r="C47" s="498"/>
      <c r="D47" s="498"/>
      <c r="E47" s="158"/>
      <c r="F47" s="130" t="str">
        <f t="shared" si="0"/>
        <v/>
      </c>
      <c r="G47" s="265"/>
      <c r="H47" s="131" t="str">
        <f t="shared" si="1"/>
        <v/>
      </c>
      <c r="I47" s="99" t="str">
        <f t="shared" si="2"/>
        <v/>
      </c>
      <c r="L47" s="38" t="str">
        <f t="shared" si="3"/>
        <v/>
      </c>
      <c r="M47" s="38" t="str">
        <f t="shared" si="4"/>
        <v/>
      </c>
    </row>
    <row r="48" spans="1:13" ht="15" customHeight="1">
      <c r="A48" s="498"/>
      <c r="B48" s="498"/>
      <c r="C48" s="498"/>
      <c r="D48" s="498"/>
      <c r="E48" s="158"/>
      <c r="F48" s="130" t="str">
        <f t="shared" si="0"/>
        <v/>
      </c>
      <c r="G48" s="265"/>
      <c r="H48" s="131" t="str">
        <f t="shared" si="1"/>
        <v/>
      </c>
      <c r="I48" s="99" t="str">
        <f t="shared" si="2"/>
        <v/>
      </c>
      <c r="L48" s="38" t="str">
        <f t="shared" si="3"/>
        <v/>
      </c>
      <c r="M48" s="38" t="str">
        <f t="shared" si="4"/>
        <v/>
      </c>
    </row>
    <row r="49" spans="1:13" ht="15" customHeight="1">
      <c r="A49" s="498"/>
      <c r="B49" s="498"/>
      <c r="C49" s="498"/>
      <c r="D49" s="498"/>
      <c r="E49" s="158"/>
      <c r="F49" s="130" t="str">
        <f t="shared" si="0"/>
        <v/>
      </c>
      <c r="G49" s="265"/>
      <c r="H49" s="131" t="str">
        <f t="shared" si="1"/>
        <v/>
      </c>
      <c r="I49" s="99" t="str">
        <f t="shared" si="2"/>
        <v/>
      </c>
      <c r="L49" s="38" t="str">
        <f t="shared" si="3"/>
        <v/>
      </c>
      <c r="M49" s="38" t="str">
        <f t="shared" si="4"/>
        <v/>
      </c>
    </row>
    <row r="50" spans="1:13" ht="15" customHeight="1">
      <c r="A50" s="498"/>
      <c r="B50" s="498"/>
      <c r="C50" s="498"/>
      <c r="D50" s="498"/>
      <c r="E50" s="158"/>
      <c r="F50" s="130" t="str">
        <f t="shared" si="0"/>
        <v/>
      </c>
      <c r="G50" s="265"/>
      <c r="H50" s="131" t="str">
        <f t="shared" si="1"/>
        <v/>
      </c>
      <c r="I50" s="99" t="str">
        <f t="shared" si="2"/>
        <v/>
      </c>
      <c r="L50" s="38" t="str">
        <f t="shared" si="3"/>
        <v/>
      </c>
      <c r="M50" s="38" t="str">
        <f t="shared" si="4"/>
        <v/>
      </c>
    </row>
    <row r="51" spans="1:13" ht="15" customHeight="1">
      <c r="A51" s="498"/>
      <c r="B51" s="498"/>
      <c r="C51" s="498"/>
      <c r="D51" s="498"/>
      <c r="E51" s="158"/>
      <c r="F51" s="130" t="str">
        <f t="shared" si="0"/>
        <v/>
      </c>
      <c r="G51" s="265"/>
      <c r="H51" s="131" t="str">
        <f t="shared" si="1"/>
        <v/>
      </c>
      <c r="I51" s="99" t="str">
        <f t="shared" si="2"/>
        <v/>
      </c>
      <c r="L51" s="38" t="str">
        <f t="shared" si="3"/>
        <v/>
      </c>
      <c r="M51" s="38" t="str">
        <f t="shared" si="4"/>
        <v/>
      </c>
    </row>
    <row r="52" spans="1:13" ht="15" customHeight="1">
      <c r="A52" s="498"/>
      <c r="B52" s="498"/>
      <c r="C52" s="498"/>
      <c r="D52" s="498"/>
      <c r="E52" s="158"/>
      <c r="F52" s="130" t="str">
        <f t="shared" si="0"/>
        <v/>
      </c>
      <c r="G52" s="265"/>
      <c r="H52" s="131" t="str">
        <f t="shared" si="1"/>
        <v/>
      </c>
      <c r="I52" s="99" t="str">
        <f t="shared" si="2"/>
        <v/>
      </c>
      <c r="L52" s="38" t="str">
        <f t="shared" si="3"/>
        <v/>
      </c>
      <c r="M52" s="38" t="str">
        <f t="shared" si="4"/>
        <v/>
      </c>
    </row>
    <row r="53" spans="1:13" ht="15" customHeight="1">
      <c r="A53" s="498"/>
      <c r="B53" s="498"/>
      <c r="C53" s="498"/>
      <c r="D53" s="498"/>
      <c r="E53" s="158"/>
      <c r="F53" s="130" t="str">
        <f t="shared" si="0"/>
        <v/>
      </c>
      <c r="G53" s="265"/>
      <c r="H53" s="131" t="str">
        <f t="shared" si="1"/>
        <v/>
      </c>
      <c r="I53" s="99" t="str">
        <f t="shared" si="2"/>
        <v/>
      </c>
      <c r="L53" s="38" t="str">
        <f t="shared" si="3"/>
        <v/>
      </c>
      <c r="M53" s="38" t="str">
        <f t="shared" si="4"/>
        <v/>
      </c>
    </row>
    <row r="54" spans="1:13" ht="15" customHeight="1">
      <c r="A54" s="498"/>
      <c r="B54" s="498"/>
      <c r="C54" s="498"/>
      <c r="D54" s="498"/>
      <c r="E54" s="158"/>
      <c r="F54" s="130" t="str">
        <f t="shared" si="0"/>
        <v/>
      </c>
      <c r="G54" s="265"/>
      <c r="H54" s="131" t="str">
        <f t="shared" si="1"/>
        <v/>
      </c>
      <c r="I54" s="99" t="str">
        <f t="shared" si="2"/>
        <v/>
      </c>
      <c r="L54" s="38" t="str">
        <f t="shared" si="3"/>
        <v/>
      </c>
      <c r="M54" s="38" t="str">
        <f t="shared" si="4"/>
        <v/>
      </c>
    </row>
    <row r="55" spans="1:13" ht="15" customHeight="1">
      <c r="A55" s="498"/>
      <c r="B55" s="498"/>
      <c r="C55" s="498"/>
      <c r="D55" s="498"/>
      <c r="E55" s="158"/>
      <c r="F55" s="130" t="str">
        <f t="shared" si="0"/>
        <v/>
      </c>
      <c r="G55" s="265"/>
      <c r="H55" s="131" t="str">
        <f t="shared" si="1"/>
        <v/>
      </c>
      <c r="I55" s="99" t="str">
        <f t="shared" si="2"/>
        <v/>
      </c>
      <c r="L55" s="38" t="str">
        <f t="shared" si="3"/>
        <v/>
      </c>
      <c r="M55" s="38" t="str">
        <f t="shared" si="4"/>
        <v/>
      </c>
    </row>
    <row r="56" spans="1:13" ht="15" customHeight="1" thickBot="1">
      <c r="A56" s="499"/>
      <c r="B56" s="499"/>
      <c r="C56" s="499"/>
      <c r="D56" s="499"/>
      <c r="E56" s="159"/>
      <c r="F56" s="132" t="str">
        <f t="shared" si="0"/>
        <v/>
      </c>
      <c r="G56" s="266"/>
      <c r="H56" s="133" t="str">
        <f t="shared" si="1"/>
        <v/>
      </c>
      <c r="I56" s="98" t="str">
        <f t="shared" si="2"/>
        <v/>
      </c>
      <c r="L56" s="38" t="str">
        <f t="shared" si="3"/>
        <v/>
      </c>
      <c r="M56" s="38" t="str">
        <f t="shared" si="4"/>
        <v/>
      </c>
    </row>
    <row r="57" spans="1:13" ht="15" customHeight="1" thickTop="1" thickBot="1">
      <c r="A57" s="500" t="s">
        <v>125</v>
      </c>
      <c r="B57" s="501"/>
      <c r="C57" s="501"/>
      <c r="D57" s="502"/>
      <c r="E57" s="91" t="str">
        <f>IF(E45="","",SUM(E45:E56))</f>
        <v/>
      </c>
      <c r="F57" s="95" t="str">
        <f t="shared" ref="F57" si="5">IF(F45="","",SUM(F45:F56))</f>
        <v/>
      </c>
      <c r="G57" s="267" t="str">
        <f t="shared" ref="G57" si="6">IF(G45="","",SUM(G45:G56))</f>
        <v/>
      </c>
      <c r="H57" s="101" t="str">
        <f t="shared" ref="H57:I57" si="7">IF(H45="","",SUM(H45:H56))</f>
        <v/>
      </c>
      <c r="I57" s="176" t="str">
        <f t="shared" si="7"/>
        <v/>
      </c>
    </row>
    <row r="58" spans="1:13" ht="15" customHeight="1" thickBot="1">
      <c r="A58" s="46"/>
      <c r="B58" s="53"/>
      <c r="C58" s="53"/>
      <c r="D58" s="53"/>
      <c r="E58" s="53"/>
      <c r="F58" s="494" t="s">
        <v>246</v>
      </c>
      <c r="G58" s="494"/>
      <c r="H58" s="494"/>
      <c r="I58" s="177" t="str">
        <f>IF(I57="","",ROUNDDOWN(I57,0))</f>
        <v/>
      </c>
    </row>
    <row r="59" spans="1:13" ht="7.5" customHeight="1">
      <c r="A59" s="46"/>
      <c r="B59" s="53"/>
      <c r="C59" s="53"/>
      <c r="D59" s="53"/>
      <c r="E59" s="53"/>
      <c r="F59" s="53"/>
      <c r="G59" s="53"/>
      <c r="H59" s="53"/>
      <c r="I59" s="53"/>
    </row>
    <row r="60" spans="1:13" ht="7.5" customHeight="1">
      <c r="A60" s="46"/>
      <c r="B60" s="53"/>
      <c r="C60" s="53"/>
      <c r="D60" s="53"/>
      <c r="E60" s="53"/>
      <c r="F60" s="53"/>
      <c r="G60" s="53"/>
      <c r="H60" s="53"/>
      <c r="I60" s="53"/>
    </row>
    <row r="61" spans="1:13">
      <c r="A61" s="38" t="s">
        <v>243</v>
      </c>
    </row>
    <row r="62" spans="1:13" ht="3.75" customHeight="1"/>
    <row r="63" spans="1:13" ht="18.75" customHeight="1">
      <c r="A63" s="432"/>
      <c r="B63" s="433"/>
      <c r="C63" s="433"/>
      <c r="D63" s="433"/>
      <c r="E63" s="433"/>
      <c r="F63" s="433"/>
      <c r="G63" s="433"/>
      <c r="H63" s="433"/>
      <c r="I63" s="433"/>
      <c r="J63" s="433"/>
      <c r="K63" s="434"/>
    </row>
    <row r="64" spans="1:13" ht="18.75" customHeight="1">
      <c r="A64" s="435"/>
      <c r="B64" s="436"/>
      <c r="C64" s="436"/>
      <c r="D64" s="436"/>
      <c r="E64" s="436"/>
      <c r="F64" s="436"/>
      <c r="G64" s="436"/>
      <c r="H64" s="436"/>
      <c r="I64" s="436"/>
      <c r="J64" s="436"/>
      <c r="K64" s="437"/>
    </row>
    <row r="65" spans="1:11" ht="18.75" customHeight="1">
      <c r="A65" s="435"/>
      <c r="B65" s="436"/>
      <c r="C65" s="436"/>
      <c r="D65" s="436"/>
      <c r="E65" s="436"/>
      <c r="F65" s="436"/>
      <c r="G65" s="436"/>
      <c r="H65" s="436"/>
      <c r="I65" s="436"/>
      <c r="J65" s="436"/>
      <c r="K65" s="437"/>
    </row>
    <row r="66" spans="1:11" ht="18.75" customHeight="1">
      <c r="A66" s="438"/>
      <c r="B66" s="439"/>
      <c r="C66" s="439"/>
      <c r="D66" s="439"/>
      <c r="E66" s="439"/>
      <c r="F66" s="439"/>
      <c r="G66" s="439"/>
      <c r="H66" s="439"/>
      <c r="I66" s="439"/>
      <c r="J66" s="439"/>
      <c r="K66" s="440"/>
    </row>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6"/>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N37" sqref="N37"/>
    </sheetView>
  </sheetViews>
  <sheetFormatPr defaultColWidth="9" defaultRowHeight="12"/>
  <cols>
    <col min="1" max="1" width="11.25" style="38" customWidth="1"/>
    <col min="2" max="18" width="10" style="38" customWidth="1"/>
    <col min="19" max="16384" width="9" style="38"/>
  </cols>
  <sheetData>
    <row r="1" spans="1:11">
      <c r="A1" s="38" t="s">
        <v>247</v>
      </c>
    </row>
    <row r="2" spans="1:11" ht="18" customHeight="1">
      <c r="A2" s="412" t="s">
        <v>128</v>
      </c>
      <c r="B2" s="412"/>
      <c r="C2" s="412"/>
      <c r="D2" s="412"/>
      <c r="E2" s="412"/>
      <c r="F2" s="412"/>
      <c r="G2" s="412"/>
      <c r="H2" s="412"/>
      <c r="I2" s="412"/>
      <c r="J2" s="412"/>
      <c r="K2" s="412"/>
    </row>
    <row r="5" spans="1:11" ht="18.75" customHeight="1">
      <c r="A5" s="40" t="s">
        <v>65</v>
      </c>
      <c r="B5" s="416" t="s">
        <v>248</v>
      </c>
      <c r="C5" s="416"/>
      <c r="D5" s="416"/>
      <c r="E5" s="416"/>
      <c r="F5" s="416"/>
    </row>
    <row r="6" spans="1:11" ht="12" customHeight="1">
      <c r="A6" s="46"/>
      <c r="B6" s="47"/>
      <c r="C6" s="47"/>
      <c r="D6" s="47"/>
      <c r="E6" s="47"/>
      <c r="F6" s="47"/>
    </row>
    <row r="8" spans="1:11">
      <c r="A8" s="416" t="s">
        <v>114</v>
      </c>
      <c r="B8" s="416"/>
      <c r="C8" s="416"/>
      <c r="D8" s="416" t="s">
        <v>155</v>
      </c>
      <c r="E8" s="416"/>
      <c r="F8" s="416"/>
      <c r="G8" s="416" t="s">
        <v>115</v>
      </c>
      <c r="H8" s="416"/>
      <c r="I8" s="416"/>
      <c r="J8" s="416"/>
      <c r="K8" s="416"/>
    </row>
    <row r="9" spans="1:11" ht="18.75" customHeight="1">
      <c r="A9" s="417"/>
      <c r="B9" s="417"/>
      <c r="C9" s="417"/>
      <c r="D9" s="417"/>
      <c r="E9" s="417"/>
      <c r="F9" s="417"/>
      <c r="G9" s="417"/>
      <c r="H9" s="417"/>
      <c r="I9" s="417"/>
      <c r="J9" s="417"/>
      <c r="K9" s="417"/>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158</v>
      </c>
    </row>
    <row r="13" spans="1:11" ht="3.75" customHeight="1"/>
    <row r="14" spans="1:11">
      <c r="A14" s="414" t="s">
        <v>116</v>
      </c>
      <c r="B14" s="413" t="s">
        <v>129</v>
      </c>
      <c r="C14" s="413"/>
      <c r="D14" s="413"/>
      <c r="E14" s="413"/>
      <c r="F14" s="413"/>
      <c r="G14" s="413" t="s">
        <v>130</v>
      </c>
      <c r="H14" s="413"/>
      <c r="I14" s="413"/>
      <c r="J14" s="413"/>
      <c r="K14" s="413"/>
    </row>
    <row r="15" spans="1:11" ht="18.75" customHeight="1">
      <c r="A15" s="415"/>
      <c r="B15" s="127" t="s">
        <v>443</v>
      </c>
      <c r="C15" s="142" t="s">
        <v>444</v>
      </c>
      <c r="D15" s="128" t="s">
        <v>445</v>
      </c>
      <c r="E15" s="128" t="s">
        <v>446</v>
      </c>
      <c r="F15" s="143" t="s">
        <v>444</v>
      </c>
      <c r="G15" s="127" t="s">
        <v>443</v>
      </c>
      <c r="H15" s="142" t="s">
        <v>444</v>
      </c>
      <c r="I15" s="128" t="s">
        <v>445</v>
      </c>
      <c r="J15" s="128" t="s">
        <v>446</v>
      </c>
      <c r="K15" s="143" t="s">
        <v>444</v>
      </c>
    </row>
    <row r="16" spans="1:11" ht="18.75" customHeight="1">
      <c r="A16" s="40" t="s">
        <v>145</v>
      </c>
      <c r="B16" s="418"/>
      <c r="C16" s="418"/>
      <c r="D16" s="418"/>
      <c r="E16" s="418"/>
      <c r="F16" s="418"/>
      <c r="G16" s="445"/>
      <c r="H16" s="464"/>
      <c r="I16" s="464"/>
      <c r="J16" s="464"/>
      <c r="K16" s="446"/>
    </row>
    <row r="17" spans="1:11" ht="18.75" customHeight="1">
      <c r="A17" s="140" t="s">
        <v>224</v>
      </c>
      <c r="B17" s="134" t="s">
        <v>448</v>
      </c>
      <c r="C17" s="172"/>
      <c r="D17" s="135" t="s">
        <v>449</v>
      </c>
      <c r="E17" s="173"/>
      <c r="F17" s="137" t="s">
        <v>450</v>
      </c>
      <c r="G17" s="173"/>
      <c r="H17" s="136" t="s">
        <v>451</v>
      </c>
      <c r="I17" s="173"/>
      <c r="J17" s="136" t="s">
        <v>452</v>
      </c>
      <c r="K17" s="138">
        <f>C17+E17+G17+I17</f>
        <v>0</v>
      </c>
    </row>
    <row r="18" spans="1:11">
      <c r="A18" s="442" t="s">
        <v>135</v>
      </c>
      <c r="B18" s="413" t="s">
        <v>249</v>
      </c>
      <c r="C18" s="413"/>
      <c r="D18" s="413"/>
      <c r="E18" s="413"/>
      <c r="F18" s="413"/>
      <c r="G18" s="413" t="s">
        <v>250</v>
      </c>
      <c r="H18" s="413"/>
      <c r="I18" s="413"/>
      <c r="J18" s="413"/>
      <c r="K18" s="413"/>
    </row>
    <row r="19" spans="1:11" ht="18.75" customHeight="1">
      <c r="A19" s="415"/>
      <c r="B19" s="418"/>
      <c r="C19" s="418"/>
      <c r="D19" s="418"/>
      <c r="E19" s="418"/>
      <c r="F19" s="418"/>
      <c r="G19" s="418"/>
      <c r="H19" s="418"/>
      <c r="I19" s="418"/>
      <c r="J19" s="418"/>
      <c r="K19" s="418"/>
    </row>
    <row r="20" spans="1:11" ht="12" customHeight="1">
      <c r="A20" s="441" t="s">
        <v>136</v>
      </c>
      <c r="B20" s="40" t="s">
        <v>137</v>
      </c>
      <c r="C20" s="416" t="s">
        <v>138</v>
      </c>
      <c r="D20" s="416"/>
      <c r="E20" s="416"/>
      <c r="F20" s="416"/>
      <c r="G20" s="416"/>
      <c r="H20" s="416"/>
      <c r="I20" s="416"/>
      <c r="J20" s="416"/>
      <c r="K20" s="416"/>
    </row>
    <row r="21" spans="1:11">
      <c r="A21" s="441"/>
      <c r="B21" s="418"/>
      <c r="C21" s="40" t="s">
        <v>139</v>
      </c>
      <c r="D21" s="40" t="s">
        <v>140</v>
      </c>
      <c r="E21" s="40" t="s">
        <v>141</v>
      </c>
      <c r="F21" s="426" t="s">
        <v>134</v>
      </c>
      <c r="G21" s="427"/>
      <c r="H21" s="413" t="s">
        <v>142</v>
      </c>
      <c r="I21" s="413"/>
      <c r="J21" s="413"/>
      <c r="K21" s="413"/>
    </row>
    <row r="22" spans="1:11" ht="18.75" customHeight="1">
      <c r="A22" s="441"/>
      <c r="B22" s="418"/>
      <c r="C22" s="145"/>
      <c r="D22" s="146"/>
      <c r="E22" s="147"/>
      <c r="F22" s="425"/>
      <c r="G22" s="425"/>
      <c r="H22" s="44" t="s">
        <v>143</v>
      </c>
      <c r="I22" s="148"/>
      <c r="J22" s="44" t="s">
        <v>144</v>
      </c>
      <c r="K22" s="149"/>
    </row>
    <row r="23" spans="1:11" ht="18.75" customHeight="1">
      <c r="A23" s="441"/>
      <c r="B23" s="418"/>
      <c r="C23" s="145"/>
      <c r="D23" s="146"/>
      <c r="E23" s="147"/>
      <c r="F23" s="425"/>
      <c r="G23" s="425"/>
      <c r="H23" s="44" t="s">
        <v>143</v>
      </c>
      <c r="I23" s="148"/>
      <c r="J23" s="44" t="s">
        <v>144</v>
      </c>
      <c r="K23" s="149"/>
    </row>
    <row r="24" spans="1:11" ht="12" customHeight="1"/>
    <row r="25" spans="1:11" ht="12" customHeight="1"/>
    <row r="26" spans="1:11">
      <c r="A26" s="38" t="s">
        <v>159</v>
      </c>
    </row>
    <row r="27" spans="1:11" ht="3.75" customHeight="1"/>
    <row r="28" spans="1:11">
      <c r="A28" s="479" t="s">
        <v>44</v>
      </c>
      <c r="B28" s="422" t="s">
        <v>348</v>
      </c>
      <c r="C28" s="423"/>
      <c r="D28" s="423"/>
      <c r="E28" s="423"/>
      <c r="F28" s="423"/>
      <c r="G28" s="423"/>
      <c r="H28" s="423"/>
      <c r="I28" s="423"/>
      <c r="J28" s="423"/>
      <c r="K28" s="424"/>
    </row>
    <row r="29" spans="1:11">
      <c r="A29" s="481"/>
      <c r="B29" s="55" t="s">
        <v>251</v>
      </c>
      <c r="C29" s="55" t="s">
        <v>252</v>
      </c>
      <c r="D29" s="55" t="s">
        <v>253</v>
      </c>
      <c r="E29" s="55" t="s">
        <v>254</v>
      </c>
      <c r="F29" s="55" t="s">
        <v>255</v>
      </c>
      <c r="G29" s="55" t="s">
        <v>256</v>
      </c>
      <c r="H29" s="55" t="s">
        <v>257</v>
      </c>
      <c r="I29" s="85" t="s">
        <v>258</v>
      </c>
      <c r="J29" s="56" t="s">
        <v>259</v>
      </c>
      <c r="K29" s="56" t="s">
        <v>260</v>
      </c>
    </row>
    <row r="30" spans="1:11" ht="18.75" customHeight="1">
      <c r="A30" s="40" t="s">
        <v>460</v>
      </c>
      <c r="B30" s="151"/>
      <c r="C30" s="151"/>
      <c r="D30" s="151"/>
      <c r="E30" s="151"/>
      <c r="F30" s="151"/>
      <c r="G30" s="160"/>
      <c r="H30" s="151"/>
      <c r="I30" s="146"/>
      <c r="J30" s="146"/>
      <c r="K30" s="146"/>
    </row>
    <row r="31" spans="1:11" ht="15" customHeight="1">
      <c r="A31" s="413" t="s">
        <v>461</v>
      </c>
      <c r="B31" s="150"/>
      <c r="C31" s="150"/>
      <c r="D31" s="150"/>
      <c r="E31" s="150"/>
      <c r="F31" s="150"/>
      <c r="G31" s="150"/>
      <c r="H31" s="150"/>
      <c r="I31" s="150"/>
      <c r="J31" s="150"/>
      <c r="K31" s="150"/>
    </row>
    <row r="32" spans="1:11" ht="15" customHeight="1">
      <c r="A32" s="413"/>
      <c r="B32" s="151"/>
      <c r="C32" s="151"/>
      <c r="D32" s="151"/>
      <c r="E32" s="155"/>
      <c r="F32" s="155"/>
      <c r="G32" s="155"/>
      <c r="H32" s="155"/>
      <c r="I32" s="155"/>
      <c r="J32" s="155"/>
      <c r="K32" s="155"/>
    </row>
    <row r="33" spans="1:11">
      <c r="A33" s="479" t="s">
        <v>44</v>
      </c>
      <c r="B33" s="57"/>
      <c r="C33" s="57" t="s">
        <v>262</v>
      </c>
      <c r="D33" s="57" t="s">
        <v>263</v>
      </c>
      <c r="E33" s="57" t="s">
        <v>264</v>
      </c>
      <c r="F33" s="421" t="s">
        <v>265</v>
      </c>
      <c r="G33" s="421" t="s">
        <v>122</v>
      </c>
      <c r="H33" s="421" t="s">
        <v>125</v>
      </c>
      <c r="I33" s="479" t="s">
        <v>238</v>
      </c>
      <c r="J33" s="528"/>
      <c r="K33" s="480"/>
    </row>
    <row r="34" spans="1:11" ht="24">
      <c r="A34" s="481"/>
      <c r="B34" s="102" t="s">
        <v>261</v>
      </c>
      <c r="C34" s="102" t="s">
        <v>266</v>
      </c>
      <c r="D34" s="102" t="s">
        <v>267</v>
      </c>
      <c r="E34" s="102" t="s">
        <v>268</v>
      </c>
      <c r="F34" s="420"/>
      <c r="G34" s="420"/>
      <c r="H34" s="420"/>
      <c r="I34" s="481"/>
      <c r="J34" s="529"/>
      <c r="K34" s="482"/>
    </row>
    <row r="35" spans="1:11" ht="18.75" customHeight="1">
      <c r="A35" s="40" t="s">
        <v>460</v>
      </c>
      <c r="B35" s="151"/>
      <c r="C35" s="151"/>
      <c r="D35" s="151"/>
      <c r="E35" s="151"/>
      <c r="F35" s="151"/>
      <c r="G35" s="160"/>
      <c r="H35" s="50" t="str">
        <f>IF(SUM(B30:K30)+SUM(B35:G35)=0,"",SUM((B30:K30)+SUM(B35:G35)))</f>
        <v/>
      </c>
      <c r="I35" s="519"/>
      <c r="J35" s="520"/>
      <c r="K35" s="521"/>
    </row>
    <row r="36" spans="1:11" ht="15" customHeight="1">
      <c r="A36" s="413" t="s">
        <v>461</v>
      </c>
      <c r="B36" s="213"/>
      <c r="C36" s="213"/>
      <c r="D36" s="213"/>
      <c r="E36" s="213"/>
      <c r="F36" s="213"/>
      <c r="G36" s="213"/>
      <c r="H36" s="49" t="str">
        <f t="shared" ref="H36:H37" si="0">IF(SUM(B31:K31)+SUM(B36:G36)=0,"",SUM((B31:K31)+SUM(B36:G36)))</f>
        <v/>
      </c>
      <c r="I36" s="522"/>
      <c r="J36" s="523"/>
      <c r="K36" s="524"/>
    </row>
    <row r="37" spans="1:11" ht="15" customHeight="1">
      <c r="A37" s="413"/>
      <c r="B37" s="151"/>
      <c r="C37" s="151"/>
      <c r="D37" s="151"/>
      <c r="E37" s="151"/>
      <c r="F37" s="151"/>
      <c r="G37" s="151"/>
      <c r="H37" s="50" t="str">
        <f t="shared" si="0"/>
        <v/>
      </c>
      <c r="I37" s="525"/>
      <c r="J37" s="526"/>
      <c r="K37" s="527"/>
    </row>
    <row r="38" spans="1:11" ht="12" customHeight="1">
      <c r="A38" s="46"/>
      <c r="B38" s="53"/>
      <c r="C38" s="53"/>
      <c r="D38" s="53"/>
      <c r="E38" s="53"/>
      <c r="F38" s="87"/>
      <c r="G38" s="87"/>
      <c r="H38" s="87"/>
      <c r="I38" s="88"/>
      <c r="J38" s="88"/>
      <c r="K38" s="88"/>
    </row>
    <row r="39" spans="1:11" ht="12" customHeight="1">
      <c r="A39" s="46"/>
      <c r="B39" s="53"/>
      <c r="C39" s="53"/>
      <c r="D39" s="53"/>
      <c r="E39" s="53"/>
      <c r="F39" s="87"/>
      <c r="G39" s="87"/>
      <c r="H39" s="87"/>
      <c r="I39" s="88"/>
      <c r="J39" s="88"/>
      <c r="K39" s="88"/>
    </row>
    <row r="40" spans="1:11">
      <c r="A40" s="38" t="s">
        <v>269</v>
      </c>
    </row>
    <row r="41" spans="1:11" ht="3.75" customHeight="1"/>
    <row r="42" spans="1:11" ht="15" customHeight="1">
      <c r="A42" s="531" t="s">
        <v>270</v>
      </c>
      <c r="B42" s="532"/>
      <c r="C42" s="532"/>
      <c r="D42" s="532"/>
      <c r="E42" s="532"/>
      <c r="F42" s="532"/>
      <c r="G42" s="532"/>
      <c r="H42" s="532"/>
      <c r="I42" s="533"/>
      <c r="J42" s="87"/>
    </row>
    <row r="43" spans="1:11" ht="15" customHeight="1">
      <c r="A43" s="531" t="s">
        <v>272</v>
      </c>
      <c r="B43" s="532"/>
      <c r="C43" s="532"/>
      <c r="D43" s="532"/>
      <c r="E43" s="532"/>
      <c r="F43" s="532"/>
      <c r="G43" s="532"/>
      <c r="H43" s="532"/>
      <c r="I43" s="533"/>
    </row>
    <row r="44" spans="1:11" ht="15" customHeight="1">
      <c r="A44" s="428" t="s">
        <v>271</v>
      </c>
      <c r="B44" s="530"/>
      <c r="C44" s="161"/>
      <c r="D44" s="428" t="s">
        <v>252</v>
      </c>
      <c r="E44" s="530"/>
      <c r="F44" s="162"/>
      <c r="G44" s="428" t="s">
        <v>253</v>
      </c>
      <c r="H44" s="429"/>
      <c r="I44" s="162"/>
    </row>
    <row r="45" spans="1:11" ht="15" customHeight="1">
      <c r="A45" s="428" t="s">
        <v>254</v>
      </c>
      <c r="B45" s="530"/>
      <c r="C45" s="161"/>
      <c r="D45" s="428" t="s">
        <v>255</v>
      </c>
      <c r="E45" s="530"/>
      <c r="F45" s="162"/>
      <c r="G45" s="428" t="s">
        <v>256</v>
      </c>
      <c r="H45" s="429"/>
      <c r="I45" s="162"/>
    </row>
    <row r="46" spans="1:11" ht="15" customHeight="1">
      <c r="A46" s="428" t="s">
        <v>257</v>
      </c>
      <c r="B46" s="530"/>
      <c r="C46" s="161"/>
      <c r="D46" s="534" t="s">
        <v>258</v>
      </c>
      <c r="E46" s="534"/>
      <c r="F46" s="162"/>
      <c r="G46" s="530" t="s">
        <v>259</v>
      </c>
      <c r="H46" s="534"/>
      <c r="I46" s="162"/>
    </row>
    <row r="47" spans="1:11" ht="15" customHeight="1">
      <c r="A47" s="428" t="s">
        <v>260</v>
      </c>
      <c r="B47" s="530"/>
      <c r="C47" s="161"/>
      <c r="D47" s="534" t="s">
        <v>261</v>
      </c>
      <c r="E47" s="534"/>
      <c r="F47" s="162"/>
      <c r="G47" s="536"/>
      <c r="H47" s="536"/>
      <c r="I47" s="95"/>
    </row>
    <row r="48" spans="1:11" ht="15" customHeight="1">
      <c r="A48" s="487" t="s">
        <v>273</v>
      </c>
      <c r="B48" s="535"/>
      <c r="C48" s="149"/>
      <c r="I48" s="103"/>
    </row>
    <row r="49" spans="1:11" ht="15" customHeight="1">
      <c r="A49" s="487" t="s">
        <v>274</v>
      </c>
      <c r="B49" s="535"/>
      <c r="C49" s="149"/>
      <c r="I49" s="103"/>
    </row>
    <row r="50" spans="1:11" ht="15" customHeight="1">
      <c r="A50" s="487" t="s">
        <v>275</v>
      </c>
      <c r="B50" s="535"/>
      <c r="C50" s="149"/>
      <c r="D50" s="64"/>
      <c r="E50" s="64"/>
      <c r="F50" s="64"/>
      <c r="G50" s="64"/>
      <c r="H50" s="64"/>
      <c r="I50" s="69"/>
    </row>
    <row r="51" spans="1:11" ht="12" customHeight="1"/>
    <row r="52" spans="1:11" ht="12" customHeight="1"/>
    <row r="53" spans="1:11">
      <c r="A53" s="38" t="s">
        <v>243</v>
      </c>
    </row>
    <row r="54" spans="1:11" ht="3.75" customHeight="1"/>
    <row r="55" spans="1:11" ht="18.75" customHeight="1">
      <c r="A55" s="432"/>
      <c r="B55" s="433"/>
      <c r="C55" s="433"/>
      <c r="D55" s="433"/>
      <c r="E55" s="433"/>
      <c r="F55" s="433"/>
      <c r="G55" s="433"/>
      <c r="H55" s="433"/>
      <c r="I55" s="433"/>
      <c r="J55" s="433"/>
      <c r="K55" s="434"/>
    </row>
    <row r="56" spans="1:11" ht="18.75" customHeight="1">
      <c r="A56" s="435"/>
      <c r="B56" s="436"/>
      <c r="C56" s="436"/>
      <c r="D56" s="436"/>
      <c r="E56" s="436"/>
      <c r="F56" s="436"/>
      <c r="G56" s="436"/>
      <c r="H56" s="436"/>
      <c r="I56" s="436"/>
      <c r="J56" s="436"/>
      <c r="K56" s="437"/>
    </row>
    <row r="57" spans="1:11" ht="18.75" customHeight="1">
      <c r="A57" s="435"/>
      <c r="B57" s="436"/>
      <c r="C57" s="436"/>
      <c r="D57" s="436"/>
      <c r="E57" s="436"/>
      <c r="F57" s="436"/>
      <c r="G57" s="436"/>
      <c r="H57" s="436"/>
      <c r="I57" s="436"/>
      <c r="J57" s="436"/>
      <c r="K57" s="437"/>
    </row>
    <row r="58" spans="1:11" ht="18.75" customHeight="1">
      <c r="A58" s="438"/>
      <c r="B58" s="439"/>
      <c r="C58" s="439"/>
      <c r="D58" s="439"/>
      <c r="E58" s="439"/>
      <c r="F58" s="439"/>
      <c r="G58" s="439"/>
      <c r="H58" s="439"/>
      <c r="I58" s="439"/>
      <c r="J58" s="439"/>
      <c r="K58" s="440"/>
    </row>
    <row r="61" spans="1:11" ht="18.75" customHeight="1"/>
    <row r="62" spans="1:11" ht="18.75" customHeight="1"/>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6"/>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heetViews>
  <sheetFormatPr defaultColWidth="9" defaultRowHeight="12"/>
  <cols>
    <col min="1" max="1" width="11.25" style="38" customWidth="1"/>
    <col min="2" max="18" width="10" style="38" customWidth="1"/>
    <col min="19" max="16384" width="9" style="38"/>
  </cols>
  <sheetData>
    <row r="1" spans="1:11">
      <c r="A1" s="38" t="s">
        <v>276</v>
      </c>
    </row>
    <row r="2" spans="1:11" ht="18" customHeight="1">
      <c r="A2" s="412" t="s">
        <v>128</v>
      </c>
      <c r="B2" s="412"/>
      <c r="C2" s="412"/>
      <c r="D2" s="412"/>
      <c r="E2" s="412"/>
      <c r="F2" s="412"/>
      <c r="G2" s="412"/>
      <c r="H2" s="412"/>
      <c r="I2" s="412"/>
      <c r="J2" s="412"/>
      <c r="K2" s="412"/>
    </row>
    <row r="5" spans="1:11" ht="18.75" customHeight="1">
      <c r="A5" s="40" t="s">
        <v>65</v>
      </c>
      <c r="B5" s="416" t="s">
        <v>277</v>
      </c>
      <c r="C5" s="416"/>
      <c r="D5" s="416"/>
      <c r="E5" s="416"/>
      <c r="F5" s="416"/>
    </row>
    <row r="6" spans="1:11" ht="12" customHeight="1">
      <c r="A6" s="46"/>
      <c r="B6" s="47"/>
      <c r="C6" s="47"/>
      <c r="D6" s="47"/>
      <c r="E6" s="47"/>
      <c r="F6" s="47"/>
    </row>
    <row r="8" spans="1:11">
      <c r="A8" s="416" t="s">
        <v>114</v>
      </c>
      <c r="B8" s="416"/>
      <c r="C8" s="416"/>
      <c r="D8" s="416" t="s">
        <v>155</v>
      </c>
      <c r="E8" s="416"/>
      <c r="F8" s="416"/>
      <c r="G8" s="416" t="s">
        <v>115</v>
      </c>
      <c r="H8" s="416"/>
      <c r="I8" s="416"/>
      <c r="J8" s="416"/>
      <c r="K8" s="416"/>
    </row>
    <row r="9" spans="1:11" ht="18.75" customHeight="1">
      <c r="A9" s="417"/>
      <c r="B9" s="417"/>
      <c r="C9" s="417"/>
      <c r="D9" s="417"/>
      <c r="E9" s="417"/>
      <c r="F9" s="417"/>
      <c r="G9" s="417"/>
      <c r="H9" s="417"/>
      <c r="I9" s="417"/>
      <c r="J9" s="417"/>
      <c r="K9" s="417"/>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158</v>
      </c>
    </row>
    <row r="13" spans="1:11" ht="3.75" customHeight="1"/>
    <row r="14" spans="1:11">
      <c r="A14" s="414" t="s">
        <v>116</v>
      </c>
      <c r="B14" s="413" t="s">
        <v>129</v>
      </c>
      <c r="C14" s="413"/>
      <c r="D14" s="413"/>
      <c r="E14" s="413"/>
      <c r="F14" s="413"/>
      <c r="G14" s="413" t="s">
        <v>130</v>
      </c>
      <c r="H14" s="413"/>
      <c r="I14" s="413"/>
      <c r="J14" s="413"/>
      <c r="K14" s="413"/>
    </row>
    <row r="15" spans="1:11" ht="18.75" customHeight="1">
      <c r="A15" s="415"/>
      <c r="B15" s="127" t="s">
        <v>443</v>
      </c>
      <c r="C15" s="142" t="s">
        <v>444</v>
      </c>
      <c r="D15" s="128" t="s">
        <v>445</v>
      </c>
      <c r="E15" s="128" t="s">
        <v>446</v>
      </c>
      <c r="F15" s="143" t="s">
        <v>444</v>
      </c>
      <c r="G15" s="127" t="s">
        <v>443</v>
      </c>
      <c r="H15" s="142" t="s">
        <v>444</v>
      </c>
      <c r="I15" s="128" t="s">
        <v>445</v>
      </c>
      <c r="J15" s="128" t="s">
        <v>446</v>
      </c>
      <c r="K15" s="143" t="s">
        <v>444</v>
      </c>
    </row>
    <row r="16" spans="1:11" ht="18.75" customHeight="1">
      <c r="A16" s="40" t="s">
        <v>145</v>
      </c>
      <c r="B16" s="418"/>
      <c r="C16" s="418"/>
      <c r="D16" s="418"/>
      <c r="E16" s="418"/>
      <c r="F16" s="418"/>
      <c r="G16" s="426"/>
      <c r="H16" s="542"/>
      <c r="I16" s="542"/>
      <c r="J16" s="542"/>
      <c r="K16" s="427"/>
    </row>
    <row r="17" spans="1:11" ht="18.75" customHeight="1">
      <c r="A17" s="140" t="s">
        <v>224</v>
      </c>
      <c r="B17" s="134" t="s">
        <v>448</v>
      </c>
      <c r="C17" s="172"/>
      <c r="D17" s="135" t="s">
        <v>449</v>
      </c>
      <c r="E17" s="173"/>
      <c r="F17" s="137" t="s">
        <v>450</v>
      </c>
      <c r="G17" s="173"/>
      <c r="H17" s="136" t="s">
        <v>451</v>
      </c>
      <c r="I17" s="173"/>
      <c r="J17" s="136" t="s">
        <v>452</v>
      </c>
      <c r="K17" s="268">
        <f>C17+E17+G17+I17</f>
        <v>0</v>
      </c>
    </row>
    <row r="18" spans="1:11">
      <c r="A18" s="442" t="s">
        <v>135</v>
      </c>
      <c r="B18" s="413" t="s">
        <v>133</v>
      </c>
      <c r="C18" s="413"/>
      <c r="D18" s="413"/>
      <c r="E18" s="413"/>
      <c r="F18" s="413"/>
      <c r="G18" s="413" t="s">
        <v>134</v>
      </c>
      <c r="H18" s="413"/>
      <c r="I18" s="413"/>
      <c r="J18" s="413"/>
      <c r="K18" s="413"/>
    </row>
    <row r="19" spans="1:11" ht="18.75" customHeight="1">
      <c r="A19" s="415"/>
      <c r="B19" s="418"/>
      <c r="C19" s="418"/>
      <c r="D19" s="418"/>
      <c r="E19" s="418"/>
      <c r="F19" s="418"/>
      <c r="G19" s="418"/>
      <c r="H19" s="418"/>
      <c r="I19" s="418"/>
      <c r="J19" s="418"/>
      <c r="K19" s="418"/>
    </row>
    <row r="20" spans="1:11" ht="12" customHeight="1">
      <c r="A20" s="441" t="s">
        <v>136</v>
      </c>
      <c r="B20" s="40" t="s">
        <v>137</v>
      </c>
      <c r="C20" s="416" t="s">
        <v>138</v>
      </c>
      <c r="D20" s="416"/>
      <c r="E20" s="416"/>
      <c r="F20" s="416"/>
      <c r="G20" s="416"/>
      <c r="H20" s="416"/>
      <c r="I20" s="416"/>
      <c r="J20" s="416"/>
      <c r="K20" s="416"/>
    </row>
    <row r="21" spans="1:11">
      <c r="A21" s="441"/>
      <c r="B21" s="418"/>
      <c r="C21" s="40" t="s">
        <v>139</v>
      </c>
      <c r="D21" s="40" t="s">
        <v>140</v>
      </c>
      <c r="E21" s="40" t="s">
        <v>141</v>
      </c>
      <c r="F21" s="426" t="s">
        <v>134</v>
      </c>
      <c r="G21" s="427"/>
      <c r="H21" s="413" t="s">
        <v>142</v>
      </c>
      <c r="I21" s="413"/>
      <c r="J21" s="413"/>
      <c r="K21" s="413"/>
    </row>
    <row r="22" spans="1:11" ht="18.75" customHeight="1">
      <c r="A22" s="441"/>
      <c r="B22" s="418"/>
      <c r="C22" s="145"/>
      <c r="D22" s="146"/>
      <c r="E22" s="147"/>
      <c r="F22" s="425"/>
      <c r="G22" s="425"/>
      <c r="H22" s="44" t="s">
        <v>143</v>
      </c>
      <c r="I22" s="148"/>
      <c r="J22" s="44" t="s">
        <v>144</v>
      </c>
      <c r="K22" s="149"/>
    </row>
    <row r="23" spans="1:11" ht="18.75" customHeight="1">
      <c r="A23" s="441"/>
      <c r="B23" s="418"/>
      <c r="C23" s="145"/>
      <c r="D23" s="146"/>
      <c r="E23" s="147"/>
      <c r="F23" s="425"/>
      <c r="G23" s="425"/>
      <c r="H23" s="44" t="s">
        <v>143</v>
      </c>
      <c r="I23" s="148"/>
      <c r="J23" s="44" t="s">
        <v>144</v>
      </c>
      <c r="K23" s="149"/>
    </row>
    <row r="26" spans="1:11">
      <c r="A26" s="38" t="s">
        <v>159</v>
      </c>
    </row>
    <row r="27" spans="1:11" ht="3.75" customHeight="1"/>
    <row r="28" spans="1:11" ht="15" customHeight="1">
      <c r="A28" s="421" t="s">
        <v>44</v>
      </c>
      <c r="B28" s="422" t="s">
        <v>349</v>
      </c>
      <c r="C28" s="423"/>
      <c r="D28" s="423"/>
      <c r="E28" s="424"/>
      <c r="F28" s="423" t="s">
        <v>350</v>
      </c>
      <c r="G28" s="423"/>
      <c r="H28" s="423"/>
      <c r="I28" s="424"/>
      <c r="J28" s="540" t="s">
        <v>278</v>
      </c>
      <c r="K28" s="421" t="s">
        <v>125</v>
      </c>
    </row>
    <row r="29" spans="1:11" ht="58.5" customHeight="1">
      <c r="A29" s="420"/>
      <c r="B29" s="39"/>
      <c r="C29" s="39" t="s">
        <v>280</v>
      </c>
      <c r="D29" s="39" t="s">
        <v>281</v>
      </c>
      <c r="E29" s="125" t="s">
        <v>441</v>
      </c>
      <c r="F29" s="39" t="s">
        <v>282</v>
      </c>
      <c r="G29" s="39" t="s">
        <v>283</v>
      </c>
      <c r="H29" s="43" t="s">
        <v>284</v>
      </c>
      <c r="I29" s="41" t="s">
        <v>122</v>
      </c>
      <c r="J29" s="541"/>
      <c r="K29" s="420"/>
    </row>
    <row r="30" spans="1:11" ht="18.75" customHeight="1">
      <c r="A30" s="40" t="s">
        <v>460</v>
      </c>
      <c r="B30" s="146"/>
      <c r="C30" s="146"/>
      <c r="D30" s="146"/>
      <c r="E30" s="154"/>
      <c r="F30" s="146"/>
      <c r="G30" s="146"/>
      <c r="H30" s="146"/>
      <c r="I30" s="146"/>
      <c r="J30" s="146"/>
      <c r="K30" s="48" t="str">
        <f>IF(SUM(B30:J30)=0,"",SUM(B30:J30))</f>
        <v/>
      </c>
    </row>
    <row r="31" spans="1:11" ht="15" customHeight="1">
      <c r="A31" s="413" t="s">
        <v>461</v>
      </c>
      <c r="B31" s="213"/>
      <c r="C31" s="213"/>
      <c r="D31" s="213"/>
      <c r="E31" s="214"/>
      <c r="F31" s="213"/>
      <c r="G31" s="213"/>
      <c r="H31" s="213"/>
      <c r="I31" s="213"/>
      <c r="J31" s="213"/>
      <c r="K31" s="49" t="str">
        <f t="shared" ref="K31:K32" si="0">IF(SUM(B31:J31)=0,"",SUM(B31:J31))</f>
        <v/>
      </c>
    </row>
    <row r="32" spans="1:11" ht="15" customHeight="1">
      <c r="A32" s="413"/>
      <c r="B32" s="151"/>
      <c r="C32" s="151"/>
      <c r="D32" s="151"/>
      <c r="E32" s="160"/>
      <c r="F32" s="151"/>
      <c r="G32" s="151"/>
      <c r="H32" s="151"/>
      <c r="I32" s="151"/>
      <c r="J32" s="151"/>
      <c r="K32" s="50" t="str">
        <f t="shared" si="0"/>
        <v/>
      </c>
    </row>
    <row r="33" spans="1:11" ht="12" customHeight="1">
      <c r="A33" s="46"/>
      <c r="B33" s="53"/>
      <c r="C33" s="53"/>
      <c r="D33" s="53"/>
      <c r="E33" s="53"/>
      <c r="F33" s="53"/>
      <c r="G33" s="53"/>
      <c r="H33" s="53"/>
      <c r="I33" s="53"/>
      <c r="J33" s="53"/>
      <c r="K33" s="53"/>
    </row>
    <row r="35" spans="1:11">
      <c r="A35" s="38" t="s">
        <v>160</v>
      </c>
    </row>
    <row r="36" spans="1:11" ht="3.75" customHeight="1"/>
    <row r="37" spans="1:11" ht="18.75" customHeight="1">
      <c r="A37" s="432"/>
      <c r="B37" s="433"/>
      <c r="C37" s="433"/>
      <c r="D37" s="433"/>
      <c r="E37" s="433"/>
      <c r="F37" s="433"/>
      <c r="G37" s="433"/>
      <c r="H37" s="433"/>
      <c r="I37" s="433"/>
      <c r="J37" s="433"/>
      <c r="K37" s="434"/>
    </row>
    <row r="38" spans="1:11" ht="18.75" customHeight="1">
      <c r="A38" s="435"/>
      <c r="B38" s="436"/>
      <c r="C38" s="436"/>
      <c r="D38" s="436"/>
      <c r="E38" s="436"/>
      <c r="F38" s="436"/>
      <c r="G38" s="436"/>
      <c r="H38" s="436"/>
      <c r="I38" s="436"/>
      <c r="J38" s="436"/>
      <c r="K38" s="437"/>
    </row>
    <row r="39" spans="1:11" ht="18.75" customHeight="1">
      <c r="A39" s="435"/>
      <c r="B39" s="436"/>
      <c r="C39" s="436"/>
      <c r="D39" s="436"/>
      <c r="E39" s="436"/>
      <c r="F39" s="436"/>
      <c r="G39" s="436"/>
      <c r="H39" s="436"/>
      <c r="I39" s="436"/>
      <c r="J39" s="436"/>
      <c r="K39" s="437"/>
    </row>
    <row r="40" spans="1:11" ht="18.75" customHeight="1">
      <c r="A40" s="438"/>
      <c r="B40" s="439"/>
      <c r="C40" s="439"/>
      <c r="D40" s="439"/>
      <c r="E40" s="439"/>
      <c r="F40" s="439"/>
      <c r="G40" s="439"/>
      <c r="H40" s="439"/>
      <c r="I40" s="439"/>
      <c r="J40" s="439"/>
      <c r="K40" s="440"/>
    </row>
    <row r="43" spans="1:11">
      <c r="A43" s="38" t="s">
        <v>285</v>
      </c>
    </row>
    <row r="44" spans="1:11" ht="3.75" customHeight="1"/>
    <row r="45" spans="1:11" ht="18.75" customHeight="1">
      <c r="A45" s="64" t="s">
        <v>286</v>
      </c>
    </row>
    <row r="46" spans="1:11" ht="18.75" customHeight="1">
      <c r="A46" s="531" t="s">
        <v>287</v>
      </c>
      <c r="B46" s="532"/>
      <c r="C46" s="533"/>
      <c r="D46" s="163"/>
      <c r="E46" s="62" t="s">
        <v>297</v>
      </c>
      <c r="F46" s="487"/>
      <c r="G46" s="488"/>
      <c r="H46" s="488"/>
      <c r="I46" s="535"/>
    </row>
    <row r="47" spans="1:11" ht="18.75" customHeight="1">
      <c r="A47" s="531" t="s">
        <v>288</v>
      </c>
      <c r="B47" s="532"/>
      <c r="C47" s="533"/>
      <c r="D47" s="445" t="s">
        <v>298</v>
      </c>
      <c r="E47" s="464"/>
      <c r="F47" s="464"/>
      <c r="G47" s="446"/>
      <c r="H47" s="487"/>
      <c r="I47" s="535"/>
    </row>
    <row r="48" spans="1:11" ht="18.75" customHeight="1">
      <c r="A48" s="537" t="s">
        <v>289</v>
      </c>
      <c r="B48" s="538"/>
      <c r="C48" s="538"/>
      <c r="D48" s="538"/>
      <c r="E48" s="538"/>
      <c r="F48" s="538"/>
      <c r="G48" s="538"/>
      <c r="H48" s="538"/>
      <c r="I48" s="539"/>
    </row>
    <row r="49" spans="1:9" ht="18.75" customHeight="1">
      <c r="A49" s="59"/>
      <c r="B49" s="531" t="s">
        <v>293</v>
      </c>
      <c r="C49" s="533"/>
      <c r="D49" s="58" t="s">
        <v>291</v>
      </c>
      <c r="E49" s="164"/>
      <c r="F49" s="104" t="s">
        <v>292</v>
      </c>
      <c r="G49" s="164"/>
      <c r="H49" s="104" t="s">
        <v>295</v>
      </c>
      <c r="I49" s="42"/>
    </row>
    <row r="50" spans="1:9" ht="18.75" customHeight="1">
      <c r="A50" s="59"/>
      <c r="B50" s="531" t="s">
        <v>531</v>
      </c>
      <c r="C50" s="533"/>
      <c r="D50" s="58" t="s">
        <v>296</v>
      </c>
      <c r="E50" s="164"/>
      <c r="F50" s="104" t="s">
        <v>292</v>
      </c>
      <c r="G50" s="164"/>
      <c r="H50" s="104" t="s">
        <v>295</v>
      </c>
      <c r="I50" s="42"/>
    </row>
    <row r="51" spans="1:9" ht="18.75" customHeight="1">
      <c r="A51" s="59"/>
      <c r="B51" s="531" t="s">
        <v>294</v>
      </c>
      <c r="C51" s="533"/>
      <c r="D51" s="58" t="s">
        <v>296</v>
      </c>
      <c r="E51" s="164"/>
      <c r="F51" s="104" t="s">
        <v>292</v>
      </c>
      <c r="G51" s="164"/>
      <c r="H51" s="104" t="s">
        <v>295</v>
      </c>
      <c r="I51" s="42"/>
    </row>
    <row r="52" spans="1:9" ht="18.75" customHeight="1">
      <c r="A52" s="63"/>
      <c r="B52" s="531" t="s">
        <v>290</v>
      </c>
      <c r="C52" s="533"/>
      <c r="D52" s="445"/>
      <c r="E52" s="464"/>
      <c r="F52" s="464"/>
      <c r="G52" s="446"/>
      <c r="H52" s="64"/>
      <c r="I52" s="69"/>
    </row>
    <row r="53" spans="1:9" ht="11.25" customHeight="1">
      <c r="A53" s="108"/>
    </row>
    <row r="54" spans="1:9" ht="11.25" customHeight="1"/>
    <row r="55" spans="1:9" ht="11.25" customHeight="1"/>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6"/>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heetViews>
  <sheetFormatPr defaultColWidth="9" defaultRowHeight="12"/>
  <cols>
    <col min="1" max="1" width="11.25" style="38" customWidth="1"/>
    <col min="2" max="18" width="10" style="38" customWidth="1"/>
    <col min="19" max="16384" width="9" style="38"/>
  </cols>
  <sheetData>
    <row r="1" spans="1:11">
      <c r="A1" s="38" t="s">
        <v>299</v>
      </c>
    </row>
    <row r="2" spans="1:11" ht="18" customHeight="1">
      <c r="A2" s="412" t="s">
        <v>128</v>
      </c>
      <c r="B2" s="412"/>
      <c r="C2" s="412"/>
      <c r="D2" s="412"/>
      <c r="E2" s="412"/>
      <c r="F2" s="412"/>
      <c r="G2" s="412"/>
      <c r="H2" s="412"/>
      <c r="I2" s="412"/>
      <c r="J2" s="412"/>
      <c r="K2" s="412"/>
    </row>
    <row r="5" spans="1:11" ht="18.75" customHeight="1">
      <c r="A5" s="40" t="s">
        <v>65</v>
      </c>
      <c r="B5" s="416" t="s">
        <v>300</v>
      </c>
      <c r="C5" s="416"/>
      <c r="D5" s="416"/>
      <c r="E5" s="416"/>
      <c r="F5" s="416"/>
    </row>
    <row r="6" spans="1:11" ht="12" customHeight="1">
      <c r="A6" s="46"/>
      <c r="B6" s="47"/>
      <c r="C6" s="47"/>
      <c r="D6" s="47"/>
      <c r="E6" s="47"/>
      <c r="F6" s="47"/>
    </row>
    <row r="8" spans="1:11">
      <c r="A8" s="416" t="s">
        <v>114</v>
      </c>
      <c r="B8" s="416"/>
      <c r="C8" s="416"/>
      <c r="D8" s="416" t="s">
        <v>155</v>
      </c>
      <c r="E8" s="416"/>
      <c r="F8" s="416"/>
      <c r="G8" s="416" t="s">
        <v>115</v>
      </c>
      <c r="H8" s="416"/>
      <c r="I8" s="416"/>
      <c r="J8" s="416"/>
      <c r="K8" s="416"/>
    </row>
    <row r="9" spans="1:11" ht="18.75" customHeight="1">
      <c r="A9" s="417"/>
      <c r="B9" s="417"/>
      <c r="C9" s="417"/>
      <c r="D9" s="417"/>
      <c r="E9" s="417"/>
      <c r="F9" s="417"/>
      <c r="G9" s="417"/>
      <c r="H9" s="417"/>
      <c r="I9" s="417"/>
      <c r="J9" s="417"/>
      <c r="K9" s="417"/>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158</v>
      </c>
    </row>
    <row r="13" spans="1:11" ht="3.75" customHeight="1"/>
    <row r="14" spans="1:11">
      <c r="A14" s="414" t="s">
        <v>116</v>
      </c>
      <c r="B14" s="413" t="s">
        <v>129</v>
      </c>
      <c r="C14" s="413"/>
      <c r="D14" s="413"/>
      <c r="E14" s="413"/>
      <c r="F14" s="413"/>
      <c r="G14" s="413" t="s">
        <v>130</v>
      </c>
      <c r="H14" s="413"/>
      <c r="I14" s="413"/>
      <c r="J14" s="413"/>
      <c r="K14" s="413"/>
    </row>
    <row r="15" spans="1:11" ht="18.75" customHeight="1">
      <c r="A15" s="415"/>
      <c r="B15" s="127" t="s">
        <v>443</v>
      </c>
      <c r="C15" s="142" t="s">
        <v>444</v>
      </c>
      <c r="D15" s="128" t="s">
        <v>445</v>
      </c>
      <c r="E15" s="128" t="s">
        <v>446</v>
      </c>
      <c r="F15" s="143" t="s">
        <v>444</v>
      </c>
      <c r="G15" s="127" t="s">
        <v>443</v>
      </c>
      <c r="H15" s="142" t="s">
        <v>444</v>
      </c>
      <c r="I15" s="128" t="s">
        <v>445</v>
      </c>
      <c r="J15" s="128" t="s">
        <v>446</v>
      </c>
      <c r="K15" s="143" t="s">
        <v>444</v>
      </c>
    </row>
    <row r="16" spans="1:11" ht="18.75" customHeight="1">
      <c r="A16" s="40" t="s">
        <v>145</v>
      </c>
      <c r="B16" s="413"/>
      <c r="C16" s="413"/>
      <c r="D16" s="413"/>
      <c r="E16" s="413"/>
      <c r="F16" s="413"/>
      <c r="G16" s="426"/>
      <c r="H16" s="542"/>
      <c r="I16" s="542"/>
      <c r="J16" s="542"/>
      <c r="K16" s="427"/>
    </row>
    <row r="17" spans="1:11" ht="18.75" customHeight="1">
      <c r="A17" s="140" t="s">
        <v>224</v>
      </c>
      <c r="B17" s="134" t="s">
        <v>448</v>
      </c>
      <c r="C17" s="172"/>
      <c r="D17" s="135" t="s">
        <v>449</v>
      </c>
      <c r="E17" s="173"/>
      <c r="F17" s="137" t="s">
        <v>450</v>
      </c>
      <c r="G17" s="173"/>
      <c r="H17" s="136" t="s">
        <v>451</v>
      </c>
      <c r="I17" s="173"/>
      <c r="J17" s="136" t="s">
        <v>452</v>
      </c>
      <c r="K17" s="138">
        <f>C17+E17+G17+I17</f>
        <v>0</v>
      </c>
    </row>
    <row r="18" spans="1:11" ht="12" customHeight="1">
      <c r="A18" s="413" t="s">
        <v>390</v>
      </c>
      <c r="B18" s="552"/>
      <c r="C18" s="553"/>
      <c r="D18" s="553"/>
      <c r="E18" s="553"/>
      <c r="F18" s="554"/>
      <c r="G18" s="487" t="s">
        <v>331</v>
      </c>
      <c r="H18" s="488"/>
      <c r="I18" s="488"/>
      <c r="J18" s="488"/>
      <c r="K18" s="535"/>
    </row>
    <row r="19" spans="1:11" ht="19.5" customHeight="1">
      <c r="A19" s="413"/>
      <c r="B19" s="555"/>
      <c r="C19" s="556"/>
      <c r="D19" s="556"/>
      <c r="E19" s="556"/>
      <c r="F19" s="557"/>
      <c r="G19" s="428" t="s">
        <v>391</v>
      </c>
      <c r="H19" s="530"/>
      <c r="I19" s="558"/>
      <c r="J19" s="559"/>
      <c r="K19" s="560"/>
    </row>
    <row r="20" spans="1:11">
      <c r="A20" s="442" t="s">
        <v>135</v>
      </c>
      <c r="B20" s="413" t="s">
        <v>21</v>
      </c>
      <c r="C20" s="413"/>
      <c r="D20" s="413"/>
      <c r="E20" s="413"/>
      <c r="F20" s="413"/>
      <c r="G20" s="414"/>
      <c r="H20" s="414"/>
      <c r="I20" s="414"/>
      <c r="J20" s="414"/>
      <c r="K20" s="414"/>
    </row>
    <row r="21" spans="1:11" ht="18.75" customHeight="1">
      <c r="A21" s="415"/>
      <c r="B21" s="418"/>
      <c r="C21" s="418"/>
      <c r="D21" s="418"/>
      <c r="E21" s="418"/>
      <c r="F21" s="418"/>
      <c r="G21" s="415"/>
      <c r="H21" s="415"/>
      <c r="I21" s="415"/>
      <c r="J21" s="415"/>
      <c r="K21" s="415"/>
    </row>
    <row r="22" spans="1:11" ht="12" customHeight="1">
      <c r="A22" s="441" t="s">
        <v>136</v>
      </c>
      <c r="B22" s="40" t="s">
        <v>137</v>
      </c>
      <c r="C22" s="416" t="s">
        <v>138</v>
      </c>
      <c r="D22" s="416"/>
      <c r="E22" s="416"/>
      <c r="F22" s="416"/>
      <c r="G22" s="416"/>
      <c r="H22" s="416"/>
      <c r="I22" s="416"/>
      <c r="J22" s="416"/>
      <c r="K22" s="416"/>
    </row>
    <row r="23" spans="1:11">
      <c r="A23" s="441"/>
      <c r="B23" s="418"/>
      <c r="C23" s="40" t="s">
        <v>139</v>
      </c>
      <c r="D23" s="40" t="s">
        <v>140</v>
      </c>
      <c r="E23" s="40" t="s">
        <v>141</v>
      </c>
      <c r="F23" s="426" t="s">
        <v>134</v>
      </c>
      <c r="G23" s="427"/>
      <c r="H23" s="413" t="s">
        <v>142</v>
      </c>
      <c r="I23" s="413"/>
      <c r="J23" s="413"/>
      <c r="K23" s="413"/>
    </row>
    <row r="24" spans="1:11" ht="18.75" customHeight="1">
      <c r="A24" s="441"/>
      <c r="B24" s="418"/>
      <c r="C24" s="145"/>
      <c r="D24" s="146"/>
      <c r="E24" s="147"/>
      <c r="F24" s="425"/>
      <c r="G24" s="425"/>
      <c r="H24" s="44" t="s">
        <v>143</v>
      </c>
      <c r="I24" s="148"/>
      <c r="J24" s="44" t="s">
        <v>144</v>
      </c>
      <c r="K24" s="149"/>
    </row>
    <row r="25" spans="1:11" ht="18.75" customHeight="1">
      <c r="A25" s="441"/>
      <c r="B25" s="418"/>
      <c r="C25" s="145"/>
      <c r="D25" s="146"/>
      <c r="E25" s="147"/>
      <c r="F25" s="425"/>
      <c r="G25" s="425"/>
      <c r="H25" s="44" t="s">
        <v>143</v>
      </c>
      <c r="I25" s="148"/>
      <c r="J25" s="44" t="s">
        <v>144</v>
      </c>
      <c r="K25" s="149"/>
    </row>
    <row r="26" spans="1:11" ht="7.5" customHeight="1"/>
    <row r="27" spans="1:11" ht="7.5" customHeight="1"/>
    <row r="28" spans="1:11">
      <c r="A28" s="38" t="s">
        <v>427</v>
      </c>
    </row>
    <row r="29" spans="1:11" ht="3.75" customHeight="1"/>
    <row r="30" spans="1:11">
      <c r="A30" s="421" t="s">
        <v>44</v>
      </c>
      <c r="B30" s="485" t="s">
        <v>343</v>
      </c>
      <c r="C30" s="486"/>
      <c r="D30" s="453"/>
      <c r="E30" s="422" t="s">
        <v>344</v>
      </c>
      <c r="F30" s="423"/>
      <c r="G30" s="424"/>
      <c r="H30" s="421" t="s">
        <v>125</v>
      </c>
      <c r="I30" s="515" t="s">
        <v>238</v>
      </c>
      <c r="J30" s="515"/>
      <c r="K30" s="515"/>
    </row>
    <row r="31" spans="1:11" ht="18.75" customHeight="1">
      <c r="A31" s="551"/>
      <c r="B31" s="547" t="s">
        <v>337</v>
      </c>
      <c r="C31" s="107"/>
      <c r="D31" s="107"/>
      <c r="E31" s="419" t="s">
        <v>339</v>
      </c>
      <c r="F31" s="421" t="s">
        <v>417</v>
      </c>
      <c r="G31" s="480" t="s">
        <v>122</v>
      </c>
      <c r="H31" s="551"/>
      <c r="I31" s="515"/>
      <c r="J31" s="515"/>
      <c r="K31" s="515"/>
    </row>
    <row r="32" spans="1:11" ht="18.75" customHeight="1">
      <c r="A32" s="420"/>
      <c r="B32" s="548"/>
      <c r="C32" s="39" t="s">
        <v>338</v>
      </c>
      <c r="D32" s="39" t="s">
        <v>416</v>
      </c>
      <c r="E32" s="549"/>
      <c r="F32" s="420"/>
      <c r="G32" s="482"/>
      <c r="H32" s="420"/>
      <c r="I32" s="515"/>
      <c r="J32" s="515"/>
      <c r="K32" s="515"/>
    </row>
    <row r="33" spans="1:11" ht="30" customHeight="1">
      <c r="A33" s="178" t="s">
        <v>463</v>
      </c>
      <c r="B33" s="146"/>
      <c r="C33" s="146"/>
      <c r="D33" s="146"/>
      <c r="E33" s="146"/>
      <c r="F33" s="146"/>
      <c r="G33" s="146"/>
      <c r="H33" s="48" t="str">
        <f>IF(SUM(B33+E33+F33+G33)=0,"",SUM(B33+E33+F33+G33))</f>
        <v/>
      </c>
      <c r="I33" s="519"/>
      <c r="J33" s="520"/>
      <c r="K33" s="521"/>
    </row>
    <row r="34" spans="1:11" ht="15" customHeight="1">
      <c r="A34" s="550" t="s">
        <v>464</v>
      </c>
      <c r="B34" s="213"/>
      <c r="C34" s="213"/>
      <c r="D34" s="213"/>
      <c r="E34" s="213"/>
      <c r="F34" s="213"/>
      <c r="G34" s="213"/>
      <c r="H34" s="49" t="str">
        <f t="shared" ref="H34:H35" si="0">IF(SUM(B34+E34+F34+G34)=0,"",SUM(B34+E34+F34+G34))</f>
        <v/>
      </c>
      <c r="I34" s="522"/>
      <c r="J34" s="523"/>
      <c r="K34" s="524"/>
    </row>
    <row r="35" spans="1:11" ht="15" customHeight="1">
      <c r="A35" s="418"/>
      <c r="B35" s="151"/>
      <c r="C35" s="151"/>
      <c r="D35" s="151"/>
      <c r="E35" s="151"/>
      <c r="F35" s="151"/>
      <c r="G35" s="151"/>
      <c r="H35" s="50" t="str">
        <f t="shared" si="0"/>
        <v/>
      </c>
      <c r="I35" s="525"/>
      <c r="J35" s="526"/>
      <c r="K35" s="527"/>
    </row>
    <row r="36" spans="1:11" ht="7.5" customHeight="1">
      <c r="A36" s="46"/>
      <c r="B36" s="53"/>
      <c r="C36" s="53"/>
      <c r="D36" s="53"/>
      <c r="E36" s="53"/>
      <c r="F36" s="53"/>
      <c r="G36" s="53"/>
      <c r="H36" s="53"/>
      <c r="I36" s="53"/>
      <c r="J36" s="53"/>
      <c r="K36" s="53"/>
    </row>
    <row r="37" spans="1:11" ht="7.5" customHeight="1">
      <c r="A37" s="46"/>
      <c r="B37" s="53"/>
      <c r="C37" s="53"/>
      <c r="D37" s="53"/>
      <c r="E37" s="53"/>
      <c r="F37" s="53"/>
      <c r="G37" s="53"/>
      <c r="H37" s="53"/>
      <c r="I37" s="53"/>
      <c r="J37" s="53"/>
      <c r="K37" s="53"/>
    </row>
    <row r="38" spans="1:11">
      <c r="A38" s="38" t="s">
        <v>301</v>
      </c>
    </row>
    <row r="39" spans="1:11" ht="3.75" customHeight="1"/>
    <row r="40" spans="1:11" ht="12" customHeight="1">
      <c r="A40" s="503" t="s">
        <v>418</v>
      </c>
      <c r="B40" s="505"/>
      <c r="C40" s="495" t="s">
        <v>454</v>
      </c>
      <c r="D40" s="496"/>
      <c r="E40" s="496"/>
      <c r="F40" s="497"/>
      <c r="G40" s="495" t="s">
        <v>455</v>
      </c>
      <c r="H40" s="496"/>
      <c r="I40" s="496"/>
      <c r="J40" s="497"/>
      <c r="K40" s="53"/>
    </row>
    <row r="41" spans="1:11" ht="12" customHeight="1">
      <c r="A41" s="506"/>
      <c r="B41" s="508"/>
      <c r="C41" s="543" t="s">
        <v>423</v>
      </c>
      <c r="D41" s="513" t="s">
        <v>424</v>
      </c>
      <c r="E41" s="122"/>
      <c r="F41" s="123"/>
      <c r="G41" s="543" t="s">
        <v>423</v>
      </c>
      <c r="H41" s="513" t="s">
        <v>424</v>
      </c>
      <c r="I41" s="122"/>
      <c r="J41" s="123"/>
      <c r="K41" s="53"/>
    </row>
    <row r="42" spans="1:11" ht="12" customHeight="1">
      <c r="A42" s="506"/>
      <c r="B42" s="508"/>
      <c r="C42" s="544"/>
      <c r="D42" s="546"/>
      <c r="E42" s="495" t="s">
        <v>425</v>
      </c>
      <c r="F42" s="497"/>
      <c r="G42" s="544"/>
      <c r="H42" s="546"/>
      <c r="I42" s="495" t="s">
        <v>425</v>
      </c>
      <c r="J42" s="497"/>
      <c r="K42" s="53"/>
    </row>
    <row r="43" spans="1:11" ht="12" customHeight="1">
      <c r="A43" s="467"/>
      <c r="B43" s="468"/>
      <c r="C43" s="545"/>
      <c r="D43" s="514"/>
      <c r="E43" s="124" t="s">
        <v>423</v>
      </c>
      <c r="F43" s="124" t="s">
        <v>426</v>
      </c>
      <c r="G43" s="545"/>
      <c r="H43" s="514"/>
      <c r="I43" s="124" t="s">
        <v>423</v>
      </c>
      <c r="J43" s="124" t="s">
        <v>426</v>
      </c>
      <c r="K43" s="53"/>
    </row>
    <row r="44" spans="1:11" ht="15" customHeight="1">
      <c r="A44" s="413" t="s">
        <v>419</v>
      </c>
      <c r="B44" s="124" t="s">
        <v>421</v>
      </c>
      <c r="C44" s="269"/>
      <c r="D44" s="269"/>
      <c r="E44" s="269"/>
      <c r="F44" s="269"/>
      <c r="G44" s="269"/>
      <c r="H44" s="269"/>
      <c r="I44" s="269"/>
      <c r="J44" s="269"/>
      <c r="K44" s="53"/>
    </row>
    <row r="45" spans="1:11" ht="15" customHeight="1">
      <c r="A45" s="413"/>
      <c r="B45" s="124" t="s">
        <v>422</v>
      </c>
      <c r="C45" s="269"/>
      <c r="D45" s="269"/>
      <c r="E45" s="269"/>
      <c r="F45" s="269"/>
      <c r="G45" s="269"/>
      <c r="H45" s="269"/>
      <c r="I45" s="269"/>
      <c r="J45" s="269"/>
      <c r="K45" s="53"/>
    </row>
    <row r="46" spans="1:11" ht="15" customHeight="1">
      <c r="A46" s="506" t="s">
        <v>420</v>
      </c>
      <c r="B46" s="124" t="s">
        <v>421</v>
      </c>
      <c r="C46" s="269"/>
      <c r="D46" s="269"/>
      <c r="E46" s="269"/>
      <c r="F46" s="269"/>
      <c r="G46" s="269"/>
      <c r="H46" s="269"/>
      <c r="I46" s="269"/>
      <c r="J46" s="269"/>
      <c r="K46" s="53"/>
    </row>
    <row r="47" spans="1:11" ht="15" customHeight="1">
      <c r="A47" s="467"/>
      <c r="B47" s="124" t="s">
        <v>422</v>
      </c>
      <c r="C47" s="269"/>
      <c r="D47" s="269"/>
      <c r="E47" s="269"/>
      <c r="F47" s="269"/>
      <c r="G47" s="269"/>
      <c r="H47" s="269"/>
      <c r="I47" s="269"/>
      <c r="J47" s="269"/>
      <c r="K47" s="53"/>
    </row>
    <row r="48" spans="1:11" ht="7.5" customHeight="1">
      <c r="A48" s="46"/>
      <c r="B48" s="53"/>
      <c r="C48" s="53"/>
      <c r="D48" s="53"/>
      <c r="E48" s="53"/>
      <c r="F48" s="53"/>
      <c r="G48" s="53"/>
      <c r="H48" s="53"/>
      <c r="I48" s="53"/>
      <c r="J48" s="53"/>
      <c r="K48" s="53"/>
    </row>
    <row r="49" spans="1:13" ht="7.5" customHeight="1">
      <c r="A49" s="46"/>
      <c r="B49" s="53"/>
      <c r="C49" s="53"/>
      <c r="D49" s="53"/>
      <c r="E49" s="53"/>
      <c r="F49" s="53"/>
      <c r="G49" s="53"/>
      <c r="H49" s="53"/>
      <c r="I49" s="53"/>
      <c r="J49" s="53"/>
      <c r="K49" s="53"/>
    </row>
    <row r="50" spans="1:13">
      <c r="A50" s="38" t="s">
        <v>239</v>
      </c>
    </row>
    <row r="51" spans="1:13" ht="3.75" customHeight="1"/>
    <row r="52" spans="1:13" ht="15" customHeight="1">
      <c r="A52" s="503" t="s">
        <v>240</v>
      </c>
      <c r="B52" s="504"/>
      <c r="C52" s="504"/>
      <c r="D52" s="505"/>
      <c r="E52" s="495" t="s">
        <v>244</v>
      </c>
      <c r="F52" s="496"/>
      <c r="G52" s="496"/>
      <c r="H52" s="497"/>
      <c r="I52" s="510" t="s">
        <v>125</v>
      </c>
      <c r="J52" s="87"/>
    </row>
    <row r="53" spans="1:13" ht="15" customHeight="1">
      <c r="A53" s="506"/>
      <c r="B53" s="507"/>
      <c r="C53" s="507"/>
      <c r="D53" s="508"/>
      <c r="E53" s="513" t="s">
        <v>241</v>
      </c>
      <c r="F53" s="86"/>
      <c r="G53" s="513" t="s">
        <v>242</v>
      </c>
      <c r="H53" s="90"/>
      <c r="I53" s="511"/>
      <c r="J53" s="87"/>
    </row>
    <row r="54" spans="1:13" ht="27" customHeight="1">
      <c r="A54" s="467"/>
      <c r="B54" s="509"/>
      <c r="C54" s="509"/>
      <c r="D54" s="468"/>
      <c r="E54" s="514"/>
      <c r="F54" s="92" t="s">
        <v>245</v>
      </c>
      <c r="G54" s="514"/>
      <c r="H54" s="100" t="s">
        <v>245</v>
      </c>
      <c r="I54" s="512"/>
      <c r="J54" s="87"/>
    </row>
    <row r="55" spans="1:13" ht="15" customHeight="1">
      <c r="A55" s="498"/>
      <c r="B55" s="498"/>
      <c r="C55" s="498"/>
      <c r="D55" s="498"/>
      <c r="E55" s="158"/>
      <c r="F55" s="93" t="str">
        <f>L55</f>
        <v/>
      </c>
      <c r="G55" s="271"/>
      <c r="H55" s="96" t="str">
        <f>M55</f>
        <v/>
      </c>
      <c r="I55" s="99" t="str">
        <f>IF(E55+G55=0,"",F55+H55)</f>
        <v/>
      </c>
      <c r="L55" s="38" t="str">
        <f>IF(E55="","",ROUND(E55/12,2))</f>
        <v/>
      </c>
      <c r="M55" s="38" t="str">
        <f>IF(G55="","",ROUND(G55/12,2))</f>
        <v/>
      </c>
    </row>
    <row r="56" spans="1:13" ht="15" customHeight="1">
      <c r="A56" s="498"/>
      <c r="B56" s="498"/>
      <c r="C56" s="498"/>
      <c r="D56" s="498"/>
      <c r="E56" s="158"/>
      <c r="F56" s="93" t="str">
        <f t="shared" ref="F56:F59" si="1">L56</f>
        <v/>
      </c>
      <c r="G56" s="271"/>
      <c r="H56" s="96" t="str">
        <f t="shared" ref="H56:H59" si="2">M56</f>
        <v/>
      </c>
      <c r="I56" s="99" t="str">
        <f t="shared" ref="I56:I59" si="3">IF(E56+G56=0,"",F56+H56)</f>
        <v/>
      </c>
      <c r="L56" s="38" t="str">
        <f t="shared" ref="L56:L59" si="4">IF(E56="","",ROUND(E56/12,2))</f>
        <v/>
      </c>
      <c r="M56" s="38" t="str">
        <f t="shared" ref="M56:M59" si="5">IF(G56="","",ROUND(G56/12,2))</f>
        <v/>
      </c>
    </row>
    <row r="57" spans="1:13" ht="15" customHeight="1">
      <c r="A57" s="498"/>
      <c r="B57" s="498"/>
      <c r="C57" s="498"/>
      <c r="D57" s="498"/>
      <c r="E57" s="158"/>
      <c r="F57" s="93" t="str">
        <f t="shared" si="1"/>
        <v/>
      </c>
      <c r="G57" s="271"/>
      <c r="H57" s="96" t="str">
        <f t="shared" si="2"/>
        <v/>
      </c>
      <c r="I57" s="99" t="str">
        <f t="shared" si="3"/>
        <v/>
      </c>
      <c r="L57" s="38" t="str">
        <f t="shared" si="4"/>
        <v/>
      </c>
      <c r="M57" s="38" t="str">
        <f t="shared" si="5"/>
        <v/>
      </c>
    </row>
    <row r="58" spans="1:13" ht="15" customHeight="1">
      <c r="A58" s="498"/>
      <c r="B58" s="498"/>
      <c r="C58" s="498"/>
      <c r="D58" s="498"/>
      <c r="E58" s="158"/>
      <c r="F58" s="93" t="str">
        <f t="shared" si="1"/>
        <v/>
      </c>
      <c r="G58" s="271"/>
      <c r="H58" s="96" t="str">
        <f t="shared" si="2"/>
        <v/>
      </c>
      <c r="I58" s="99" t="str">
        <f t="shared" si="3"/>
        <v/>
      </c>
      <c r="L58" s="38" t="str">
        <f t="shared" si="4"/>
        <v/>
      </c>
      <c r="M58" s="38" t="str">
        <f t="shared" si="5"/>
        <v/>
      </c>
    </row>
    <row r="59" spans="1:13" ht="15" customHeight="1" thickBot="1">
      <c r="A59" s="499"/>
      <c r="B59" s="499"/>
      <c r="C59" s="499"/>
      <c r="D59" s="499"/>
      <c r="E59" s="159"/>
      <c r="F59" s="94" t="str">
        <f t="shared" si="1"/>
        <v/>
      </c>
      <c r="G59" s="272"/>
      <c r="H59" s="97" t="str">
        <f t="shared" si="2"/>
        <v/>
      </c>
      <c r="I59" s="98" t="str">
        <f t="shared" si="3"/>
        <v/>
      </c>
      <c r="L59" s="38" t="str">
        <f t="shared" si="4"/>
        <v/>
      </c>
      <c r="M59" s="38" t="str">
        <f t="shared" si="5"/>
        <v/>
      </c>
    </row>
    <row r="60" spans="1:13" ht="15" customHeight="1" thickTop="1" thickBot="1">
      <c r="A60" s="500" t="s">
        <v>125</v>
      </c>
      <c r="B60" s="501"/>
      <c r="C60" s="501"/>
      <c r="D60" s="502"/>
      <c r="E60" s="91" t="str">
        <f>IF(E55="","",SUM(E55:E59))</f>
        <v/>
      </c>
      <c r="F60" s="95" t="str">
        <f>IF(F55="","",SUM(F55:F59))</f>
        <v/>
      </c>
      <c r="G60" s="270" t="str">
        <f>IF(G55="","",SUM(G55:G59))</f>
        <v/>
      </c>
      <c r="H60" s="101" t="str">
        <f>IF(H55="","",SUM(H55:H59))</f>
        <v/>
      </c>
      <c r="I60" s="176" t="str">
        <f>IF(I55="","",SUM(I55:I59))</f>
        <v/>
      </c>
    </row>
    <row r="61" spans="1:13" ht="15" customHeight="1" thickBot="1">
      <c r="A61" s="46"/>
      <c r="B61" s="53"/>
      <c r="C61" s="53"/>
      <c r="D61" s="53"/>
      <c r="E61" s="53"/>
      <c r="F61" s="494" t="s">
        <v>246</v>
      </c>
      <c r="G61" s="494"/>
      <c r="H61" s="494"/>
      <c r="I61" s="177" t="str">
        <f>IF(I60="","",ROUNDDOWN(I60,0))</f>
        <v/>
      </c>
    </row>
    <row r="62" spans="1:13" ht="7.5" customHeight="1">
      <c r="A62" s="46"/>
      <c r="B62" s="53"/>
      <c r="C62" s="53"/>
      <c r="D62" s="53"/>
      <c r="E62" s="53"/>
      <c r="F62" s="53"/>
      <c r="G62" s="53"/>
      <c r="H62" s="53"/>
      <c r="I62" s="53"/>
    </row>
    <row r="63" spans="1:13" ht="7.5" customHeight="1">
      <c r="A63" s="46"/>
      <c r="B63" s="53"/>
      <c r="C63" s="53"/>
      <c r="D63" s="53"/>
      <c r="E63" s="53"/>
      <c r="F63" s="53"/>
      <c r="G63" s="53"/>
      <c r="H63" s="53"/>
      <c r="I63" s="53"/>
    </row>
    <row r="64" spans="1:13">
      <c r="A64" s="38" t="s">
        <v>243</v>
      </c>
    </row>
    <row r="65" spans="1:11" ht="3.75" customHeight="1"/>
    <row r="66" spans="1:11" ht="18.75" customHeight="1">
      <c r="A66" s="432"/>
      <c r="B66" s="433"/>
      <c r="C66" s="433"/>
      <c r="D66" s="433"/>
      <c r="E66" s="433"/>
      <c r="F66" s="433"/>
      <c r="G66" s="433"/>
      <c r="H66" s="433"/>
      <c r="I66" s="433"/>
      <c r="J66" s="433"/>
      <c r="K66" s="434"/>
    </row>
    <row r="67" spans="1:11" ht="18.75" customHeight="1">
      <c r="A67" s="435"/>
      <c r="B67" s="436"/>
      <c r="C67" s="436"/>
      <c r="D67" s="436"/>
      <c r="E67" s="436"/>
      <c r="F67" s="436"/>
      <c r="G67" s="436"/>
      <c r="H67" s="436"/>
      <c r="I67" s="436"/>
      <c r="J67" s="436"/>
      <c r="K67" s="437"/>
    </row>
    <row r="68" spans="1:11" ht="18.75" customHeight="1">
      <c r="A68" s="438"/>
      <c r="B68" s="439"/>
      <c r="C68" s="439"/>
      <c r="D68" s="439"/>
      <c r="E68" s="439"/>
      <c r="F68" s="439"/>
      <c r="G68" s="439"/>
      <c r="H68" s="439"/>
      <c r="I68" s="439"/>
      <c r="J68" s="439"/>
      <c r="K68" s="440"/>
    </row>
    <row r="70" spans="1:11" ht="18.75" customHeight="1"/>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6"/>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2.xml><?xml version="1.0" encoding="utf-8"?>
<ds:datastoreItem xmlns:ds="http://schemas.openxmlformats.org/officeDocument/2006/customXml" ds:itemID="{1B8FA6E5-AA9B-4349-A2CD-99DB5F11351D}">
  <ds:schemaRefs>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D7219530-6AB0-443F-9C3B-B96E90A3E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33</vt:i4>
      </vt:variant>
    </vt:vector>
  </HeadingPairs>
  <TitlesOfParts>
    <vt:vector size="50" baseType="lpstr">
      <vt:lpstr>(様式1) 総括表</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解剖・死亡時画像診断</vt:lpstr>
      <vt:lpstr>13 南海トラフ（へき地医療拠点病院）</vt:lpstr>
      <vt:lpstr>13 南海トラフ（へき地診療所）</vt:lpstr>
      <vt:lpstr>14 院内感染</vt:lpstr>
      <vt:lpstr>管理用（このシートは削除しないでください）</vt:lpstr>
      <vt:lpstr>'(様式1) 総括表'!Print_Area</vt:lpstr>
      <vt:lpstr>'(様式2) 事業費内訳書'!Print_Area</vt:lpstr>
      <vt:lpstr>'1 へき地診療所'!Print_Area</vt:lpstr>
      <vt:lpstr>'10 分娩取扱'!Print_Area</vt:lpstr>
      <vt:lpstr>'11 解剖・死亡時画像診断'!Print_Area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'(様式1) 総括表'!Print_Titles</vt:lpstr>
      <vt:lpstr>'(様式2) 事業費内訳書'!Print_Titles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解剖・死亡時画像診断等施設整備事業</vt:lpstr>
      <vt:lpstr>研修医のための研修施設整備事業</vt:lpstr>
      <vt:lpstr>産科医療機関施設整備事業</vt:lpstr>
      <vt:lpstr>南海トラフ地震及び日本海溝・千島海溝周辺海溝型地震に係る津波避難対策緊急事業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當山　陽春</cp:lastModifiedBy>
  <cp:lastPrinted>2023-08-21T07:02:10Z</cp:lastPrinted>
  <dcterms:created xsi:type="dcterms:W3CDTF">2000-07-04T04:40:42Z</dcterms:created>
  <dcterms:modified xsi:type="dcterms:W3CDTF">2026-02-26T05:18:40Z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