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3" r:id="rId1"/>
    <sheet name="下水道事業（公共下水）" sheetId="14" r:id="rId2"/>
    <sheet name="下水道事業（農集）" sheetId="15" r:id="rId3"/>
    <sheet name="観光・その他事業" sheetId="12" r:id="rId4"/>
    <sheet name="宅地造成事業（区画）" sheetId="16" r:id="rId5"/>
  </sheets>
  <externalReferences>
    <externalReference r:id="rId6"/>
    <externalReference r:id="rId7"/>
    <externalReference r:id="rId8"/>
  </externalReferences>
  <definedNames>
    <definedName name="_xlnm.Criteria" localSheetId="1">'下水道事業（公共下水）'!#REF!</definedName>
    <definedName name="_xlnm.Criteria" localSheetId="2">'下水道事業（農集）'!#REF!</definedName>
    <definedName name="_xlnm.Criteria" localSheetId="3">観光・その他事業!#REF!</definedName>
    <definedName name="_xlnm.Criteria" localSheetId="0">'水道事業（上水道）'!#REF!</definedName>
    <definedName name="_xlnm.Criteria" localSheetId="4">'宅地造成事業（区画）'!#REF!</definedName>
    <definedName name="_xlnm.Print_Area" localSheetId="1">'下水道事業（公共下水）'!#REF!</definedName>
    <definedName name="_xlnm.Print_Area" localSheetId="2">'下水道事業（農集）'!#REF!</definedName>
    <definedName name="_xlnm.Print_Area" localSheetId="3">観光・その他事業!#REF!</definedName>
    <definedName name="_xlnm.Print_Area" localSheetId="0">'水道事業（上水道）'!#REF!</definedName>
    <definedName name="_xlnm.Print_Area" localSheetId="4">'宅地造成事業（区画）'!#REF!</definedName>
  </definedNames>
  <calcPr calcId="145621" calcMode="manual"/>
</workbook>
</file>

<file path=xl/calcChain.xml><?xml version="1.0" encoding="utf-8"?>
<calcChain xmlns="http://schemas.openxmlformats.org/spreadsheetml/2006/main">
  <c r="AO31" i="16" l="1"/>
  <c r="D31" i="16"/>
  <c r="BB22" i="16"/>
  <c r="AT22" i="16"/>
  <c r="AM22" i="16"/>
  <c r="AF22" i="16"/>
  <c r="Y22" i="16"/>
  <c r="R22" i="16"/>
  <c r="K22" i="16"/>
  <c r="D22" i="16"/>
  <c r="AJ11" i="16"/>
  <c r="Y11" i="16"/>
  <c r="C11" i="16"/>
  <c r="AO31" i="14" l="1"/>
  <c r="D31" i="14"/>
  <c r="BB22" i="14"/>
  <c r="AT22" i="14"/>
  <c r="AM22" i="14"/>
  <c r="AF22" i="14"/>
  <c r="Y22" i="14"/>
  <c r="R22" i="14"/>
  <c r="K22" i="14"/>
  <c r="D22" i="14"/>
  <c r="AJ11" i="14"/>
  <c r="Y11" i="14"/>
  <c r="C11" i="14"/>
  <c r="AO31" i="13" l="1"/>
  <c r="D31" i="13"/>
  <c r="BB22" i="13"/>
  <c r="AT22" i="13"/>
  <c r="AM22" i="13"/>
  <c r="AF22" i="13"/>
  <c r="Y22" i="13"/>
  <c r="R22" i="13"/>
  <c r="K22" i="13"/>
  <c r="D22" i="13"/>
  <c r="AJ11" i="13"/>
  <c r="Y11" i="13"/>
  <c r="C11" i="13"/>
</calcChain>
</file>

<file path=xl/sharedStrings.xml><?xml version="1.0" encoding="utf-8"?>
<sst xmlns="http://schemas.openxmlformats.org/spreadsheetml/2006/main" count="116" uniqueCount="43">
  <si>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</si>
  <si>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</si>
  <si>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</si>
  <si>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</si>
  <si>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</si>
  <si>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</si>
  <si>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</si>
  <si>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</si>
  <si>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</si>
  <si>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</si>
  <si>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</si>
  <si>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</si>
  <si>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</si>
  <si>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</si>
  <si>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</si>
  <si>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</si>
  <si>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</si>
  <si>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</si>
  <si>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</si>
  <si>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</si>
  <si>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</si>
  <si>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</si>
  <si>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</si>
  <si>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</si>
  <si>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</si>
  <si>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</si>
  <si>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</si>
  <si>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</si>
  <si>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</si>
  <si>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</si>
  <si>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糸満市</t>
  </si>
  <si>
    <t>観光施設事業・その他事業</t>
  </si>
  <si>
    <t>糸満漁港ふれあい公園</t>
  </si>
  <si>
    <t>糸満漁港北地区美々ビーチ及び糸満フィッシャリーナの管理運営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</si>
  <si>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</si>
  <si>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</si>
  <si>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</si>
  <si>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下水道事業</t>
  </si>
  <si>
    <t>農業集落排水事業</t>
  </si>
  <si>
    <t>PFI</t>
    <phoneticPr fontId="2"/>
  </si>
  <si>
    <t>・事業が未供用のため、現行の体制を継続することが望ましいとされたため。</t>
    <phoneticPr fontId="2"/>
  </si>
  <si>
    <t>・今後、供用開始後に抜本的改革等を実施予定</t>
    <phoneticPr fontId="2"/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</si>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</sst>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FF99CC"/>
      <color rgb="FFFFCCCC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6001;&#25919;&#29677;/07&#20844;&#21942;&#20225;&#26989;&#12464;&#12523;&#12540;&#12503;/01&#12288;&#32207;&#21209;&#30465;&#31561;&#29031;&#20250;&#65288;&#20250;&#35336;&#21046;&#24230;&#25913;&#27491;&#38306;&#36899;&#20197;&#22806;&#65289;/H28/06%20&#12304;&#32207;&#21209;&#30465;&#33258;&#27835;&#36001;&#25919;&#23616;&#20844;&#21942;&#20225;&#26989;&#35506;&#12305;&#65288;&#20381;&#38972;&#65289;&#24179;&#25104;28&#24180;&#24230;%20&#22320;&#26041;&#20844;&#21942;&#20225;&#26989;&#12398;&#25244;&#26412;&#30340;&#12394;&#25913;&#38761;&#31561;&#12398;&#21462;&#32068;&#29366;&#27841;&#35519;&#26619;&#12395;&#12388;&#12356;&#12390;/03_&#24066;&#38263;&#26449;&#8594;&#30476;/06_&#31992;&#28288;&#24066;/01-&#35519;&#26619;&#31080;&#65288;&#31992;&#28288;&#24066;&#65289;&#31992;&#28288;&#24066;&#27700;&#36947;&#20107;&#26989;&#20250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6001;&#25919;&#29677;/07&#20844;&#21942;&#20225;&#26989;&#12464;&#12523;&#12540;&#12503;/01&#12288;&#32207;&#21209;&#30465;&#31561;&#29031;&#20250;&#65288;&#20250;&#35336;&#21046;&#24230;&#25913;&#27491;&#38306;&#36899;&#20197;&#22806;&#65289;/H28/06%20&#12304;&#32207;&#21209;&#30465;&#33258;&#27835;&#36001;&#25919;&#23616;&#20844;&#21942;&#20225;&#26989;&#35506;&#12305;&#65288;&#20381;&#38972;&#65289;&#24179;&#25104;28&#24180;&#24230;%20&#22320;&#26041;&#20844;&#21942;&#20225;&#26989;&#12398;&#25244;&#26412;&#30340;&#12394;&#25913;&#38761;&#31561;&#12398;&#21462;&#32068;&#29366;&#27841;&#35519;&#26619;&#12395;&#12388;&#12356;&#12390;/03_&#24066;&#38263;&#26449;&#8594;&#30476;/06_&#31992;&#28288;&#24066;/01-&#35519;&#26619;&#31080;&#65288;&#31992;&#28288;&#24066;&#65289;&#20844;&#20849;&#19979;&#27700;&#20107;&#26989;&#29305;&#21029;&#20250;&#353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6001;&#25919;&#29677;/07&#20844;&#21942;&#20225;&#26989;&#12464;&#12523;&#12540;&#12503;/01&#12288;&#32207;&#21209;&#30465;&#31561;&#29031;&#20250;&#65288;&#20250;&#35336;&#21046;&#24230;&#25913;&#27491;&#38306;&#36899;&#20197;&#22806;&#65289;/H28/06%20&#12304;&#32207;&#21209;&#30465;&#33258;&#27835;&#36001;&#25919;&#23616;&#20844;&#21942;&#20225;&#26989;&#35506;&#12305;&#65288;&#20381;&#38972;&#65289;&#24179;&#25104;28&#24180;&#24230;%20&#22320;&#26041;&#20844;&#21942;&#20225;&#26989;&#12398;&#25244;&#26412;&#30340;&#12394;&#25913;&#38761;&#31561;&#12398;&#21462;&#32068;&#29366;&#27841;&#35519;&#26619;&#12395;&#12388;&#12356;&#12390;/03_&#24066;&#38263;&#26449;&#8594;&#30476;/06_&#31992;&#28288;&#24066;/01-&#35519;&#26619;&#31080;&#65288;&#31992;&#28288;&#24066;&#65289;&#22303;&#22320;&#21306;&#30011;&#25972;&#29702;&#20107;&#26989;&#29305;&#21029;&#20250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集計用シート"/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</sheetNames>
    <sheetDataSet>
      <sheetData sheetId="0"/>
      <sheetData sheetId="1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○</v>
          </cell>
          <cell r="AA6" t="str">
            <v>・現行の体制で、健全な運営が行えているため。</v>
          </cell>
          <cell r="AB6" t="str">
            <v>・今後、下水道事業が法適用する予定であり、一部事務の共同化の検討が考えられる。</v>
          </cell>
          <cell r="AU6" t="str">
            <v/>
          </cell>
          <cell r="CB6" t="str">
            <v/>
          </cell>
          <cell r="DD6" t="str">
            <v/>
          </cell>
          <cell r="EH6" t="str">
            <v/>
          </cell>
          <cell r="FO6" t="str">
            <v/>
          </cell>
          <cell r="HX6" t="str">
            <v/>
          </cell>
        </row>
      </sheetData>
      <sheetData sheetId="2">
        <row r="8">
          <cell r="B8" t="str">
            <v>糸満市</v>
          </cell>
          <cell r="C8" t="str">
            <v>水道事業</v>
          </cell>
          <cell r="D8" t="str">
            <v>水道事業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集計用シート"/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</sheetNames>
    <sheetDataSet>
      <sheetData sheetId="0"/>
      <sheetData sheetId="1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○</v>
          </cell>
          <cell r="AA6" t="str">
            <v>・現在、法適用化に向けて取組しているところであり、円滑な適用化を最大の課題としているため。</v>
          </cell>
          <cell r="AB6" t="str">
            <v>・今後、下水道事業が法適用する予定であり、一部事務の共同化の検討が考えられる。</v>
          </cell>
          <cell r="AU6" t="str">
            <v/>
          </cell>
          <cell r="CB6" t="str">
            <v/>
          </cell>
          <cell r="DD6" t="str">
            <v/>
          </cell>
          <cell r="EH6" t="str">
            <v/>
          </cell>
          <cell r="FO6" t="str">
            <v/>
          </cell>
          <cell r="HX6" t="str">
            <v/>
          </cell>
        </row>
      </sheetData>
      <sheetData sheetId="2">
        <row r="8">
          <cell r="B8" t="str">
            <v>糸満市</v>
          </cell>
          <cell r="C8" t="str">
            <v>下水道事業</v>
          </cell>
          <cell r="D8" t="str">
            <v>公共下水道事業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集計用シート"/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</sheetNames>
    <sheetDataSet>
      <sheetData sheetId="0"/>
      <sheetData sheetId="1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○</v>
          </cell>
          <cell r="AA6" t="str">
            <v>・事業を市施行で行っているため、抜本的な改革に馴染まない。</v>
          </cell>
          <cell r="AB6" t="str">
            <v>・今後の経営改革は考えていない。</v>
          </cell>
          <cell r="AU6" t="str">
            <v/>
          </cell>
          <cell r="CB6" t="str">
            <v/>
          </cell>
          <cell r="DD6" t="str">
            <v/>
          </cell>
          <cell r="EH6" t="str">
            <v/>
          </cell>
          <cell r="FO6" t="str">
            <v/>
          </cell>
          <cell r="HX6" t="str">
            <v/>
          </cell>
        </row>
      </sheetData>
      <sheetData sheetId="2">
        <row r="8">
          <cell r="B8" t="str">
            <v>糸満市</v>
          </cell>
          <cell r="C8" t="str">
            <v>宅地造成事業</v>
          </cell>
          <cell r="D8" t="str">
            <v>土地区画整理事業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I45" sqref="I4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3" t="s">
        <v>24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2" t="str">
        <f>[1]様式０!B8</f>
        <v>糸満市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tr">
        <f>[1]様式０!C8</f>
        <v>水道事業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tr">
        <f>[1]様式０!D8</f>
        <v>水道事業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34</v>
      </c>
      <c r="AG20" s="117"/>
      <c r="AH20" s="117"/>
      <c r="AI20" s="117"/>
      <c r="AJ20" s="117"/>
      <c r="AK20" s="117"/>
      <c r="AL20" s="118"/>
      <c r="AM20" s="122" t="s">
        <v>7</v>
      </c>
      <c r="AN20" s="117"/>
      <c r="AO20" s="117"/>
      <c r="AP20" s="117"/>
      <c r="AQ20" s="117"/>
      <c r="AR20" s="117"/>
      <c r="AS20" s="118"/>
      <c r="AT20" s="122" t="s">
        <v>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90" t="str">
        <f>IF(AND(OR([1]集計用シート!I6="○",[1]集計用シート!R6="○"),[1]集計用シート!AU6=""),"○","")</f>
        <v/>
      </c>
      <c r="E22" s="91"/>
      <c r="F22" s="91"/>
      <c r="G22" s="91"/>
      <c r="H22" s="91"/>
      <c r="I22" s="91"/>
      <c r="J22" s="92"/>
      <c r="K22" s="90" t="str">
        <f>IF(AND(OR([1]集計用シート!J6="○",[1]集計用シート!S6="○"),[1]集計用シート!CB6=""),"○","")</f>
        <v/>
      </c>
      <c r="L22" s="91"/>
      <c r="M22" s="91"/>
      <c r="N22" s="91"/>
      <c r="O22" s="91"/>
      <c r="P22" s="91"/>
      <c r="Q22" s="92"/>
      <c r="R22" s="90" t="str">
        <f>IF(AND(OR([1]集計用シート!K6="○",[1]集計用シート!T6="○"),[1]集計用シート!DD6=""),"○","")</f>
        <v/>
      </c>
      <c r="S22" s="91"/>
      <c r="T22" s="91"/>
      <c r="U22" s="91"/>
      <c r="V22" s="91"/>
      <c r="W22" s="91"/>
      <c r="X22" s="92"/>
      <c r="Y22" s="90" t="str">
        <f>IF(AND(OR([1]集計用シート!L6="○",[1]集計用シート!U6="○"),[1]集計用シート!EH6=""),"○","")</f>
        <v/>
      </c>
      <c r="Z22" s="91"/>
      <c r="AA22" s="91"/>
      <c r="AB22" s="91"/>
      <c r="AC22" s="91"/>
      <c r="AD22" s="91"/>
      <c r="AE22" s="92"/>
      <c r="AF22" s="90" t="str">
        <f>IF(AND(OR([1]集計用シート!M6="○",[1]集計用シート!V6="○"),[1]集計用シート!FO6=""),"○","")</f>
        <v/>
      </c>
      <c r="AG22" s="91"/>
      <c r="AH22" s="91"/>
      <c r="AI22" s="91"/>
      <c r="AJ22" s="91"/>
      <c r="AK22" s="91"/>
      <c r="AL22" s="92"/>
      <c r="AM22" s="90" t="str">
        <f>IF(AND(OR([1]集計用シート!N6="○",[1]集計用シート!W6="○"),[1]集計用シート!GT6=""),"○","")</f>
        <v/>
      </c>
      <c r="AN22" s="91"/>
      <c r="AO22" s="91"/>
      <c r="AP22" s="91"/>
      <c r="AQ22" s="91"/>
      <c r="AR22" s="91"/>
      <c r="AS22" s="92"/>
      <c r="AT22" s="90" t="str">
        <f>IF(AND(OR([1]集計用シート!O6="○",[1]集計用シート!X6="○"),[1]集計用シート!HX6=""),"○","")</f>
        <v/>
      </c>
      <c r="AU22" s="91"/>
      <c r="AV22" s="91"/>
      <c r="AW22" s="91"/>
      <c r="AX22" s="91"/>
      <c r="AY22" s="91"/>
      <c r="AZ22" s="92"/>
      <c r="BA22" s="26"/>
      <c r="BB22" s="90" t="str">
        <f>IF(OR([1]集計用シート!Y6="○",[1]集計用シート!AA6&lt;&gt;"",[1]集計用シート!AB6&lt;&gt;""),"○","")</f>
        <v>○</v>
      </c>
      <c r="BC22" s="91"/>
      <c r="BD22" s="91"/>
      <c r="BE22" s="91"/>
      <c r="BF22" s="91"/>
      <c r="BG22" s="91"/>
      <c r="BH22" s="9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 x14ac:dyDescent="0.15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6.899999999999999" customHeight="1" x14ac:dyDescent="0.2">
      <c r="C30" s="76"/>
      <c r="D30" s="48" t="s">
        <v>35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36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15">
      <c r="C31" s="76"/>
      <c r="D31" s="96" t="str">
        <f>IF([1]集計用シート!AA6="","",[1]集計用シート!AA6)</f>
        <v>・現行の体制で、健全な運営が行えているため。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8"/>
      <c r="AN31" s="84"/>
      <c r="AO31" s="105" t="str">
        <f>IF([1]集計用シート!AB6="","",[1]集計用シート!AB6)</f>
        <v>・今後、下水道事業が法適用する予定であり、一部事務の共同化の検討が考えられる。</v>
      </c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7"/>
      <c r="BQ31" s="83"/>
    </row>
    <row r="32" spans="1:72" ht="12.6" customHeight="1" x14ac:dyDescent="0.15">
      <c r="C32" s="76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1"/>
      <c r="AN32" s="84"/>
      <c r="AO32" s="108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0"/>
      <c r="BQ32" s="83"/>
    </row>
    <row r="33" spans="1:72" ht="12.6" customHeight="1" x14ac:dyDescent="0.15">
      <c r="C33" s="76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1"/>
      <c r="AN33" s="84"/>
      <c r="AO33" s="108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0"/>
      <c r="BQ33" s="83"/>
    </row>
    <row r="34" spans="1:72" ht="12.6" customHeight="1" x14ac:dyDescent="0.15">
      <c r="C34" s="76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1"/>
      <c r="AN34" s="84"/>
      <c r="AO34" s="108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0"/>
      <c r="BQ34" s="83"/>
    </row>
    <row r="35" spans="1:72" ht="12.6" customHeight="1" x14ac:dyDescent="0.15">
      <c r="C35" s="76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  <c r="AN35" s="84"/>
      <c r="AO35" s="108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83"/>
    </row>
    <row r="36" spans="1:72" ht="12.6" customHeight="1" x14ac:dyDescent="0.15">
      <c r="C36" s="76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4"/>
      <c r="AN36" s="84"/>
      <c r="AO36" s="111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83"/>
    </row>
    <row r="37" spans="1:72" ht="12.6" customHeight="1" x14ac:dyDescent="0.15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15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6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5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AX56" sqref="AX56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3" t="s">
        <v>24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2" t="str">
        <f>[2]様式０!B8</f>
        <v>糸満市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tr">
        <f>[2]様式０!C8</f>
        <v>下水道事業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tr">
        <f>[2]様式０!D8</f>
        <v>公共下水道事業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34</v>
      </c>
      <c r="AG20" s="117"/>
      <c r="AH20" s="117"/>
      <c r="AI20" s="117"/>
      <c r="AJ20" s="117"/>
      <c r="AK20" s="117"/>
      <c r="AL20" s="118"/>
      <c r="AM20" s="122" t="s">
        <v>7</v>
      </c>
      <c r="AN20" s="117"/>
      <c r="AO20" s="117"/>
      <c r="AP20" s="117"/>
      <c r="AQ20" s="117"/>
      <c r="AR20" s="117"/>
      <c r="AS20" s="118"/>
      <c r="AT20" s="122" t="s">
        <v>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90" t="str">
        <f>IF(AND(OR([2]集計用シート!I6="○",[2]集計用シート!R6="○"),[2]集計用シート!AU6=""),"○","")</f>
        <v/>
      </c>
      <c r="E22" s="91"/>
      <c r="F22" s="91"/>
      <c r="G22" s="91"/>
      <c r="H22" s="91"/>
      <c r="I22" s="91"/>
      <c r="J22" s="92"/>
      <c r="K22" s="90" t="str">
        <f>IF(AND(OR([2]集計用シート!J6="○",[2]集計用シート!S6="○"),[2]集計用シート!CB6=""),"○","")</f>
        <v/>
      </c>
      <c r="L22" s="91"/>
      <c r="M22" s="91"/>
      <c r="N22" s="91"/>
      <c r="O22" s="91"/>
      <c r="P22" s="91"/>
      <c r="Q22" s="92"/>
      <c r="R22" s="90" t="str">
        <f>IF(AND(OR([2]集計用シート!K6="○",[2]集計用シート!T6="○"),[2]集計用シート!DD6=""),"○","")</f>
        <v/>
      </c>
      <c r="S22" s="91"/>
      <c r="T22" s="91"/>
      <c r="U22" s="91"/>
      <c r="V22" s="91"/>
      <c r="W22" s="91"/>
      <c r="X22" s="92"/>
      <c r="Y22" s="90" t="str">
        <f>IF(AND(OR([2]集計用シート!L6="○",[2]集計用シート!U6="○"),[2]集計用シート!EH6=""),"○","")</f>
        <v/>
      </c>
      <c r="Z22" s="91"/>
      <c r="AA22" s="91"/>
      <c r="AB22" s="91"/>
      <c r="AC22" s="91"/>
      <c r="AD22" s="91"/>
      <c r="AE22" s="92"/>
      <c r="AF22" s="90" t="str">
        <f>IF(AND(OR([2]集計用シート!M6="○",[2]集計用シート!V6="○"),[2]集計用シート!FO6=""),"○","")</f>
        <v/>
      </c>
      <c r="AG22" s="91"/>
      <c r="AH22" s="91"/>
      <c r="AI22" s="91"/>
      <c r="AJ22" s="91"/>
      <c r="AK22" s="91"/>
      <c r="AL22" s="92"/>
      <c r="AM22" s="90" t="str">
        <f>IF(AND(OR([2]集計用シート!N6="○",[2]集計用シート!W6="○"),[2]集計用シート!GT6=""),"○","")</f>
        <v/>
      </c>
      <c r="AN22" s="91"/>
      <c r="AO22" s="91"/>
      <c r="AP22" s="91"/>
      <c r="AQ22" s="91"/>
      <c r="AR22" s="91"/>
      <c r="AS22" s="92"/>
      <c r="AT22" s="90" t="str">
        <f>IF(AND(OR([2]集計用シート!O6="○",[2]集計用シート!X6="○"),[2]集計用シート!HX6=""),"○","")</f>
        <v/>
      </c>
      <c r="AU22" s="91"/>
      <c r="AV22" s="91"/>
      <c r="AW22" s="91"/>
      <c r="AX22" s="91"/>
      <c r="AY22" s="91"/>
      <c r="AZ22" s="92"/>
      <c r="BA22" s="26"/>
      <c r="BB22" s="90" t="str">
        <f>IF(OR([2]集計用シート!Y6="○",[2]集計用シート!AA6&lt;&gt;"",[2]集計用シート!AB6&lt;&gt;""),"○","")</f>
        <v>○</v>
      </c>
      <c r="BC22" s="91"/>
      <c r="BD22" s="91"/>
      <c r="BE22" s="91"/>
      <c r="BF22" s="91"/>
      <c r="BG22" s="91"/>
      <c r="BH22" s="9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 x14ac:dyDescent="0.15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6.899999999999999" customHeight="1" x14ac:dyDescent="0.2">
      <c r="C30" s="76"/>
      <c r="D30" s="48" t="s">
        <v>35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36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15">
      <c r="C31" s="76"/>
      <c r="D31" s="96" t="str">
        <f>IF([2]集計用シート!AA6="","",[2]集計用シート!AA6)</f>
        <v>・現在、法適用化に向けて取組しているところであり、円滑な適用化を最大の課題としているため。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8"/>
      <c r="AN31" s="84"/>
      <c r="AO31" s="105" t="str">
        <f>IF([2]集計用シート!AB6="","",[2]集計用シート!AB6)</f>
        <v>・今後、下水道事業が法適用する予定であり、一部事務の共同化の検討が考えられる。</v>
      </c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7"/>
      <c r="BQ31" s="83"/>
    </row>
    <row r="32" spans="1:72" ht="12.6" customHeight="1" x14ac:dyDescent="0.15">
      <c r="C32" s="76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1"/>
      <c r="AN32" s="84"/>
      <c r="AO32" s="108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0"/>
      <c r="BQ32" s="83"/>
    </row>
    <row r="33" spans="1:72" ht="12.6" customHeight="1" x14ac:dyDescent="0.15">
      <c r="C33" s="76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1"/>
      <c r="AN33" s="84"/>
      <c r="AO33" s="108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0"/>
      <c r="BQ33" s="83"/>
    </row>
    <row r="34" spans="1:72" ht="12.6" customHeight="1" x14ac:dyDescent="0.15">
      <c r="C34" s="76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1"/>
      <c r="AN34" s="84"/>
      <c r="AO34" s="108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0"/>
      <c r="BQ34" s="83"/>
    </row>
    <row r="35" spans="1:72" ht="12.6" customHeight="1" x14ac:dyDescent="0.15">
      <c r="C35" s="76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  <c r="AN35" s="84"/>
      <c r="AO35" s="108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83"/>
    </row>
    <row r="36" spans="1:72" ht="12.6" customHeight="1" x14ac:dyDescent="0.15">
      <c r="C36" s="76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4"/>
      <c r="AN36" s="84"/>
      <c r="AO36" s="111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83"/>
    </row>
    <row r="37" spans="1:72" ht="12.6" customHeight="1" x14ac:dyDescent="0.15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15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6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G29" sqref="CG28:CH29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3" t="s">
        <v>24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2" t="s">
        <v>30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37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38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39</v>
      </c>
      <c r="AG20" s="117"/>
      <c r="AH20" s="117"/>
      <c r="AI20" s="117"/>
      <c r="AJ20" s="117"/>
      <c r="AK20" s="117"/>
      <c r="AL20" s="118"/>
      <c r="AM20" s="122" t="s">
        <v>7</v>
      </c>
      <c r="AN20" s="117"/>
      <c r="AO20" s="117"/>
      <c r="AP20" s="117"/>
      <c r="AQ20" s="117"/>
      <c r="AR20" s="117"/>
      <c r="AS20" s="118"/>
      <c r="AT20" s="122" t="s">
        <v>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90" t="s">
        <v>22</v>
      </c>
      <c r="E22" s="91"/>
      <c r="F22" s="91"/>
      <c r="G22" s="91"/>
      <c r="H22" s="91"/>
      <c r="I22" s="91"/>
      <c r="J22" s="92"/>
      <c r="K22" s="90" t="s">
        <v>22</v>
      </c>
      <c r="L22" s="91"/>
      <c r="M22" s="91"/>
      <c r="N22" s="91"/>
      <c r="O22" s="91"/>
      <c r="P22" s="91"/>
      <c r="Q22" s="92"/>
      <c r="R22" s="90" t="s">
        <v>22</v>
      </c>
      <c r="S22" s="91"/>
      <c r="T22" s="91"/>
      <c r="U22" s="91"/>
      <c r="V22" s="91"/>
      <c r="W22" s="91"/>
      <c r="X22" s="92"/>
      <c r="Y22" s="90" t="s">
        <v>22</v>
      </c>
      <c r="Z22" s="91"/>
      <c r="AA22" s="91"/>
      <c r="AB22" s="91"/>
      <c r="AC22" s="91"/>
      <c r="AD22" s="91"/>
      <c r="AE22" s="92"/>
      <c r="AF22" s="90" t="s">
        <v>22</v>
      </c>
      <c r="AG22" s="91"/>
      <c r="AH22" s="91"/>
      <c r="AI22" s="91"/>
      <c r="AJ22" s="91"/>
      <c r="AK22" s="91"/>
      <c r="AL22" s="92"/>
      <c r="AM22" s="90" t="s">
        <v>22</v>
      </c>
      <c r="AN22" s="91"/>
      <c r="AO22" s="91"/>
      <c r="AP22" s="91"/>
      <c r="AQ22" s="91"/>
      <c r="AR22" s="91"/>
      <c r="AS22" s="92"/>
      <c r="AT22" s="90" t="s">
        <v>22</v>
      </c>
      <c r="AU22" s="91"/>
      <c r="AV22" s="91"/>
      <c r="AW22" s="91"/>
      <c r="AX22" s="91"/>
      <c r="AY22" s="91"/>
      <c r="AZ22" s="92"/>
      <c r="BA22" s="26"/>
      <c r="BB22" s="90" t="s">
        <v>23</v>
      </c>
      <c r="BC22" s="91"/>
      <c r="BD22" s="91"/>
      <c r="BE22" s="91"/>
      <c r="BF22" s="91"/>
      <c r="BG22" s="91"/>
      <c r="BH22" s="9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 x14ac:dyDescent="0.15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6.899999999999999" customHeight="1" x14ac:dyDescent="0.2">
      <c r="C30" s="76"/>
      <c r="D30" s="48" t="s">
        <v>35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36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15">
      <c r="C31" s="76"/>
      <c r="D31" s="96" t="s">
        <v>40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8"/>
      <c r="AN31" s="84"/>
      <c r="AO31" s="105" t="s">
        <v>41</v>
      </c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7"/>
      <c r="BQ31" s="83"/>
    </row>
    <row r="32" spans="1:72" ht="12.6" customHeight="1" x14ac:dyDescent="0.15">
      <c r="C32" s="76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1"/>
      <c r="AN32" s="84"/>
      <c r="AO32" s="108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0"/>
      <c r="BQ32" s="83"/>
    </row>
    <row r="33" spans="1:72" ht="12.6" customHeight="1" x14ac:dyDescent="0.15">
      <c r="C33" s="76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1"/>
      <c r="AN33" s="84"/>
      <c r="AO33" s="108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0"/>
      <c r="BQ33" s="83"/>
    </row>
    <row r="34" spans="1:72" ht="12.6" customHeight="1" x14ac:dyDescent="0.15">
      <c r="C34" s="76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1"/>
      <c r="AN34" s="84"/>
      <c r="AO34" s="108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0"/>
      <c r="BQ34" s="83"/>
    </row>
    <row r="35" spans="1:72" ht="12.6" customHeight="1" x14ac:dyDescent="0.15">
      <c r="C35" s="76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  <c r="AN35" s="84"/>
      <c r="AO35" s="108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83"/>
    </row>
    <row r="36" spans="1:72" ht="12.6" customHeight="1" x14ac:dyDescent="0.15">
      <c r="C36" s="76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4"/>
      <c r="AN36" s="84"/>
      <c r="AO36" s="111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83"/>
    </row>
    <row r="37" spans="1:72" ht="12.6" customHeight="1" x14ac:dyDescent="0.15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15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6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CR54"/>
  <sheetViews>
    <sheetView view="pageBreakPreview" zoomScale="60" zoomScaleNormal="70" zoomScalePageLayoutView="40" workbookViewId="0">
      <selection activeCell="BT31" sqref="BT3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3" t="s">
        <v>24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2" t="s">
        <v>30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31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32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26</v>
      </c>
      <c r="AG20" s="117"/>
      <c r="AH20" s="117"/>
      <c r="AI20" s="117"/>
      <c r="AJ20" s="117"/>
      <c r="AK20" s="117"/>
      <c r="AL20" s="118"/>
      <c r="AM20" s="122" t="s">
        <v>7</v>
      </c>
      <c r="AN20" s="117"/>
      <c r="AO20" s="117"/>
      <c r="AP20" s="117"/>
      <c r="AQ20" s="117"/>
      <c r="AR20" s="117"/>
      <c r="AS20" s="118"/>
      <c r="AT20" s="122" t="s">
        <v>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90" t="s">
        <v>22</v>
      </c>
      <c r="E22" s="91"/>
      <c r="F22" s="91"/>
      <c r="G22" s="91"/>
      <c r="H22" s="91"/>
      <c r="I22" s="91"/>
      <c r="J22" s="92"/>
      <c r="K22" s="90" t="s">
        <v>22</v>
      </c>
      <c r="L22" s="91"/>
      <c r="M22" s="91"/>
      <c r="N22" s="91"/>
      <c r="O22" s="91"/>
      <c r="P22" s="91"/>
      <c r="Q22" s="92"/>
      <c r="R22" s="90" t="s">
        <v>22</v>
      </c>
      <c r="S22" s="91"/>
      <c r="T22" s="91"/>
      <c r="U22" s="91"/>
      <c r="V22" s="91"/>
      <c r="W22" s="91"/>
      <c r="X22" s="92"/>
      <c r="Y22" s="90" t="s">
        <v>22</v>
      </c>
      <c r="Z22" s="91"/>
      <c r="AA22" s="91"/>
      <c r="AB22" s="91"/>
      <c r="AC22" s="91"/>
      <c r="AD22" s="91"/>
      <c r="AE22" s="92"/>
      <c r="AF22" s="90" t="s">
        <v>22</v>
      </c>
      <c r="AG22" s="91"/>
      <c r="AH22" s="91"/>
      <c r="AI22" s="91"/>
      <c r="AJ22" s="91"/>
      <c r="AK22" s="91"/>
      <c r="AL22" s="92"/>
      <c r="AM22" s="90" t="s">
        <v>23</v>
      </c>
      <c r="AN22" s="91"/>
      <c r="AO22" s="91"/>
      <c r="AP22" s="91"/>
      <c r="AQ22" s="91"/>
      <c r="AR22" s="91"/>
      <c r="AS22" s="92"/>
      <c r="AT22" s="90" t="s">
        <v>22</v>
      </c>
      <c r="AU22" s="91"/>
      <c r="AV22" s="91"/>
      <c r="AW22" s="91"/>
      <c r="AX22" s="91"/>
      <c r="AY22" s="91"/>
      <c r="AZ22" s="92"/>
      <c r="BA22" s="26"/>
      <c r="BB22" s="90" t="s">
        <v>22</v>
      </c>
      <c r="BC22" s="91"/>
      <c r="BD22" s="91"/>
      <c r="BE22" s="91"/>
      <c r="BF22" s="91"/>
      <c r="BG22" s="91"/>
      <c r="BH22" s="9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154" t="s">
        <v>9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54" t="s">
        <v>27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57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9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114" t="s">
        <v>12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60" t="s">
        <v>23</v>
      </c>
      <c r="O36" s="160"/>
      <c r="P36" s="160"/>
      <c r="Q36" s="160"/>
      <c r="R36" s="43"/>
      <c r="S36" s="43"/>
      <c r="T36" s="43"/>
      <c r="U36" s="96" t="s">
        <v>33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8"/>
      <c r="AK36" s="57"/>
      <c r="AL36" s="57"/>
      <c r="AM36" s="161" t="s">
        <v>28</v>
      </c>
      <c r="AN36" s="162"/>
      <c r="AO36" s="162"/>
      <c r="AP36" s="162"/>
      <c r="AQ36" s="162"/>
      <c r="AR36" s="162"/>
      <c r="AS36" s="162"/>
      <c r="AT36" s="162"/>
      <c r="AU36" s="161" t="s">
        <v>29</v>
      </c>
      <c r="AV36" s="162"/>
      <c r="AW36" s="162"/>
      <c r="AX36" s="162"/>
      <c r="AY36" s="162"/>
      <c r="AZ36" s="162"/>
      <c r="BA36" s="162"/>
      <c r="BB36" s="162"/>
      <c r="BC36" s="46"/>
      <c r="BD36" s="39"/>
      <c r="BE36" s="165" t="s">
        <v>13</v>
      </c>
      <c r="BF36" s="166"/>
      <c r="BG36" s="166"/>
      <c r="BH36" s="166"/>
      <c r="BI36" s="165"/>
      <c r="BJ36" s="166"/>
      <c r="BK36" s="166"/>
      <c r="BL36" s="166"/>
      <c r="BM36" s="165"/>
      <c r="BN36" s="166"/>
      <c r="BO36" s="166"/>
      <c r="BP36" s="169"/>
      <c r="BQ36" s="42"/>
      <c r="BR36" s="5"/>
    </row>
    <row r="37" spans="3:70" ht="12.6" customHeight="1" x14ac:dyDescent="0.15">
      <c r="C37" s="37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60"/>
      <c r="O37" s="160"/>
      <c r="P37" s="160"/>
      <c r="Q37" s="160"/>
      <c r="R37" s="43"/>
      <c r="S37" s="43"/>
      <c r="T37" s="43"/>
      <c r="U37" s="99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  <c r="AK37" s="57"/>
      <c r="AL37" s="57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46"/>
      <c r="BD37" s="39"/>
      <c r="BE37" s="167"/>
      <c r="BF37" s="168"/>
      <c r="BG37" s="168"/>
      <c r="BH37" s="168"/>
      <c r="BI37" s="167"/>
      <c r="BJ37" s="168"/>
      <c r="BK37" s="168"/>
      <c r="BL37" s="168"/>
      <c r="BM37" s="167"/>
      <c r="BN37" s="168"/>
      <c r="BO37" s="168"/>
      <c r="BP37" s="170"/>
      <c r="BQ37" s="42"/>
      <c r="BR37" s="5"/>
    </row>
    <row r="38" spans="3:70" ht="12.6" customHeight="1" x14ac:dyDescent="0.15">
      <c r="C38" s="37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60"/>
      <c r="O38" s="160"/>
      <c r="P38" s="160"/>
      <c r="Q38" s="160"/>
      <c r="R38" s="43"/>
      <c r="S38" s="43"/>
      <c r="T38" s="43"/>
      <c r="U38" s="99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K38" s="57"/>
      <c r="AL38" s="57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46"/>
      <c r="BD38" s="39"/>
      <c r="BE38" s="167"/>
      <c r="BF38" s="168"/>
      <c r="BG38" s="168"/>
      <c r="BH38" s="168"/>
      <c r="BI38" s="167"/>
      <c r="BJ38" s="168"/>
      <c r="BK38" s="168"/>
      <c r="BL38" s="168"/>
      <c r="BM38" s="167"/>
      <c r="BN38" s="168"/>
      <c r="BO38" s="168"/>
      <c r="BP38" s="170"/>
      <c r="BQ38" s="42"/>
      <c r="BR38" s="5"/>
    </row>
    <row r="39" spans="3:70" ht="12.6" customHeight="1" x14ac:dyDescent="0.15">
      <c r="C39" s="37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60"/>
      <c r="O39" s="160"/>
      <c r="P39" s="160"/>
      <c r="Q39" s="160"/>
      <c r="R39" s="43"/>
      <c r="S39" s="43"/>
      <c r="T39" s="43"/>
      <c r="U39" s="99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K39" s="57"/>
      <c r="AL39" s="57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46"/>
      <c r="BD39" s="39"/>
      <c r="BE39" s="167">
        <v>25</v>
      </c>
      <c r="BF39" s="168"/>
      <c r="BG39" s="168"/>
      <c r="BH39" s="168"/>
      <c r="BI39" s="167">
        <v>4</v>
      </c>
      <c r="BJ39" s="168"/>
      <c r="BK39" s="168"/>
      <c r="BL39" s="168"/>
      <c r="BM39" s="167">
        <v>1</v>
      </c>
      <c r="BN39" s="168"/>
      <c r="BO39" s="168"/>
      <c r="BP39" s="170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57"/>
      <c r="AL40" s="57"/>
      <c r="AM40" s="163" t="s">
        <v>22</v>
      </c>
      <c r="AN40" s="163"/>
      <c r="AO40" s="163"/>
      <c r="AP40" s="163"/>
      <c r="AQ40" s="163"/>
      <c r="AR40" s="163"/>
      <c r="AS40" s="163"/>
      <c r="AT40" s="163"/>
      <c r="AU40" s="163" t="s">
        <v>23</v>
      </c>
      <c r="AV40" s="163"/>
      <c r="AW40" s="163"/>
      <c r="AX40" s="163"/>
      <c r="AY40" s="163"/>
      <c r="AZ40" s="163"/>
      <c r="BA40" s="163"/>
      <c r="BB40" s="163"/>
      <c r="BC40" s="46"/>
      <c r="BD40" s="46"/>
      <c r="BE40" s="167"/>
      <c r="BF40" s="168"/>
      <c r="BG40" s="168"/>
      <c r="BH40" s="168"/>
      <c r="BI40" s="167"/>
      <c r="BJ40" s="168"/>
      <c r="BK40" s="168"/>
      <c r="BL40" s="168"/>
      <c r="BM40" s="167"/>
      <c r="BN40" s="168"/>
      <c r="BO40" s="168"/>
      <c r="BP40" s="170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K41" s="57"/>
      <c r="AL41" s="57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46"/>
      <c r="BD41" s="39"/>
      <c r="BE41" s="167"/>
      <c r="BF41" s="168"/>
      <c r="BG41" s="168"/>
      <c r="BH41" s="168"/>
      <c r="BI41" s="167"/>
      <c r="BJ41" s="168"/>
      <c r="BK41" s="168"/>
      <c r="BL41" s="168"/>
      <c r="BM41" s="167"/>
      <c r="BN41" s="168"/>
      <c r="BO41" s="168"/>
      <c r="BP41" s="170"/>
      <c r="BQ41" s="42"/>
      <c r="BR41" s="5"/>
    </row>
    <row r="42" spans="3:70" ht="12.6" customHeight="1" x14ac:dyDescent="0.15">
      <c r="C42" s="37"/>
      <c r="D42" s="171" t="s">
        <v>14</v>
      </c>
      <c r="E42" s="114"/>
      <c r="F42" s="114"/>
      <c r="G42" s="114"/>
      <c r="H42" s="114"/>
      <c r="I42" s="114"/>
      <c r="J42" s="114"/>
      <c r="K42" s="114"/>
      <c r="L42" s="114"/>
      <c r="M42" s="164"/>
      <c r="N42" s="160" t="s">
        <v>22</v>
      </c>
      <c r="O42" s="160"/>
      <c r="P42" s="160"/>
      <c r="Q42" s="160"/>
      <c r="R42" s="43"/>
      <c r="S42" s="43"/>
      <c r="T42" s="43"/>
      <c r="U42" s="99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57"/>
      <c r="AL42" s="57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46"/>
      <c r="BD42" s="60"/>
      <c r="BE42" s="167"/>
      <c r="BF42" s="168"/>
      <c r="BG42" s="168"/>
      <c r="BH42" s="168"/>
      <c r="BI42" s="167"/>
      <c r="BJ42" s="168"/>
      <c r="BK42" s="168"/>
      <c r="BL42" s="168"/>
      <c r="BM42" s="167"/>
      <c r="BN42" s="168"/>
      <c r="BO42" s="168"/>
      <c r="BP42" s="170"/>
      <c r="BQ42" s="42"/>
      <c r="BR42" s="5"/>
    </row>
    <row r="43" spans="3:70" ht="12.6" customHeight="1" x14ac:dyDescent="0.15">
      <c r="C43" s="37"/>
      <c r="D43" s="114"/>
      <c r="E43" s="114"/>
      <c r="F43" s="114"/>
      <c r="G43" s="114"/>
      <c r="H43" s="114"/>
      <c r="I43" s="114"/>
      <c r="J43" s="114"/>
      <c r="K43" s="114"/>
      <c r="L43" s="114"/>
      <c r="M43" s="164"/>
      <c r="N43" s="160"/>
      <c r="O43" s="160"/>
      <c r="P43" s="160"/>
      <c r="Q43" s="160"/>
      <c r="R43" s="43"/>
      <c r="S43" s="43"/>
      <c r="T43" s="43"/>
      <c r="U43" s="9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K43" s="57"/>
      <c r="AL43" s="57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46"/>
      <c r="BD43" s="60"/>
      <c r="BE43" s="167" t="s">
        <v>15</v>
      </c>
      <c r="BF43" s="168"/>
      <c r="BG43" s="168"/>
      <c r="BH43" s="168"/>
      <c r="BI43" s="167" t="s">
        <v>16</v>
      </c>
      <c r="BJ43" s="168"/>
      <c r="BK43" s="168"/>
      <c r="BL43" s="168"/>
      <c r="BM43" s="167" t="s">
        <v>17</v>
      </c>
      <c r="BN43" s="168"/>
      <c r="BO43" s="168"/>
      <c r="BP43" s="170"/>
      <c r="BQ43" s="42"/>
      <c r="BR43" s="5"/>
    </row>
    <row r="44" spans="3:70" ht="12.6" customHeight="1" x14ac:dyDescent="0.15">
      <c r="C44" s="37"/>
      <c r="D44" s="114"/>
      <c r="E44" s="114"/>
      <c r="F44" s="114"/>
      <c r="G44" s="114"/>
      <c r="H44" s="114"/>
      <c r="I44" s="114"/>
      <c r="J44" s="114"/>
      <c r="K44" s="114"/>
      <c r="L44" s="114"/>
      <c r="M44" s="164"/>
      <c r="N44" s="160"/>
      <c r="O44" s="160"/>
      <c r="P44" s="160"/>
      <c r="Q44" s="160"/>
      <c r="R44" s="43"/>
      <c r="S44" s="43"/>
      <c r="T44" s="43"/>
      <c r="U44" s="9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K44" s="57"/>
      <c r="AL44" s="57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46"/>
      <c r="BD44" s="60"/>
      <c r="BE44" s="167"/>
      <c r="BF44" s="168"/>
      <c r="BG44" s="168"/>
      <c r="BH44" s="168"/>
      <c r="BI44" s="167"/>
      <c r="BJ44" s="168"/>
      <c r="BK44" s="168"/>
      <c r="BL44" s="168"/>
      <c r="BM44" s="167"/>
      <c r="BN44" s="168"/>
      <c r="BO44" s="168"/>
      <c r="BP44" s="170"/>
      <c r="BQ44" s="42"/>
      <c r="BR44" s="5"/>
    </row>
    <row r="45" spans="3:70" ht="12.6" customHeight="1" x14ac:dyDescent="0.15">
      <c r="C45" s="37"/>
      <c r="D45" s="114"/>
      <c r="E45" s="114"/>
      <c r="F45" s="114"/>
      <c r="G45" s="114"/>
      <c r="H45" s="114"/>
      <c r="I45" s="114"/>
      <c r="J45" s="114"/>
      <c r="K45" s="114"/>
      <c r="L45" s="114"/>
      <c r="M45" s="164"/>
      <c r="N45" s="160"/>
      <c r="O45" s="160"/>
      <c r="P45" s="160"/>
      <c r="Q45" s="160"/>
      <c r="R45" s="43"/>
      <c r="S45" s="43"/>
      <c r="T45" s="43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K45" s="57"/>
      <c r="AL45" s="57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46"/>
      <c r="BD45" s="60"/>
      <c r="BE45" s="172"/>
      <c r="BF45" s="173"/>
      <c r="BG45" s="173"/>
      <c r="BH45" s="173"/>
      <c r="BI45" s="172"/>
      <c r="BJ45" s="173"/>
      <c r="BK45" s="173"/>
      <c r="BL45" s="173"/>
      <c r="BM45" s="172"/>
      <c r="BN45" s="173"/>
      <c r="BO45" s="173"/>
      <c r="BP45" s="174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114" t="s">
        <v>19</v>
      </c>
      <c r="E48" s="114"/>
      <c r="F48" s="114"/>
      <c r="G48" s="114"/>
      <c r="H48" s="114"/>
      <c r="I48" s="114"/>
      <c r="J48" s="114"/>
      <c r="K48" s="114"/>
      <c r="L48" s="114"/>
      <c r="M48" s="164"/>
      <c r="N48" s="160" t="s">
        <v>22</v>
      </c>
      <c r="O48" s="160"/>
      <c r="P48" s="160"/>
      <c r="Q48" s="160"/>
      <c r="R48" s="43"/>
      <c r="S48" s="43"/>
      <c r="T48" s="43"/>
      <c r="U48" s="96" t="s">
        <v>22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8"/>
      <c r="AK48" s="71"/>
      <c r="AL48" s="71"/>
      <c r="AM48" s="96" t="s">
        <v>22</v>
      </c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8"/>
      <c r="BQ48" s="42"/>
      <c r="BR48" s="5"/>
    </row>
    <row r="49" spans="1:72" ht="12.6" customHeight="1" x14ac:dyDescent="0.15">
      <c r="C49" s="37"/>
      <c r="D49" s="114"/>
      <c r="E49" s="114"/>
      <c r="F49" s="114"/>
      <c r="G49" s="114"/>
      <c r="H49" s="114"/>
      <c r="I49" s="114"/>
      <c r="J49" s="114"/>
      <c r="K49" s="114"/>
      <c r="L49" s="114"/>
      <c r="M49" s="164"/>
      <c r="N49" s="160"/>
      <c r="O49" s="160"/>
      <c r="P49" s="160"/>
      <c r="Q49" s="160"/>
      <c r="R49" s="43"/>
      <c r="S49" s="43"/>
      <c r="T49" s="43"/>
      <c r="U49" s="99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71"/>
      <c r="AL49" s="71"/>
      <c r="AM49" s="99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42"/>
      <c r="BR49" s="5"/>
    </row>
    <row r="50" spans="1:72" ht="12.6" customHeight="1" x14ac:dyDescent="0.15">
      <c r="C50" s="37"/>
      <c r="D50" s="114"/>
      <c r="E50" s="114"/>
      <c r="F50" s="114"/>
      <c r="G50" s="114"/>
      <c r="H50" s="114"/>
      <c r="I50" s="114"/>
      <c r="J50" s="114"/>
      <c r="K50" s="114"/>
      <c r="L50" s="114"/>
      <c r="M50" s="164"/>
      <c r="N50" s="160"/>
      <c r="O50" s="160"/>
      <c r="P50" s="160"/>
      <c r="Q50" s="160"/>
      <c r="R50" s="43"/>
      <c r="S50" s="43"/>
      <c r="T50" s="4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71"/>
      <c r="AL50" s="71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42"/>
      <c r="BR50" s="5"/>
    </row>
    <row r="51" spans="1:72" ht="12.6" customHeight="1" x14ac:dyDescent="0.15">
      <c r="C51" s="37"/>
      <c r="D51" s="114"/>
      <c r="E51" s="114"/>
      <c r="F51" s="114"/>
      <c r="G51" s="114"/>
      <c r="H51" s="114"/>
      <c r="I51" s="114"/>
      <c r="J51" s="114"/>
      <c r="K51" s="114"/>
      <c r="L51" s="114"/>
      <c r="M51" s="164"/>
      <c r="N51" s="160"/>
      <c r="O51" s="160"/>
      <c r="P51" s="160"/>
      <c r="Q51" s="160"/>
      <c r="R51" s="43"/>
      <c r="S51" s="43"/>
      <c r="T51" s="43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71"/>
      <c r="AL51" s="71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selectLockedCells="1"/>
  <mergeCells count="48"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2" priority="7">
      <formula>$AM$22=""</formula>
    </cfRule>
  </conditionalFormatting>
  <conditionalFormatting sqref="A26:XFD28">
    <cfRule type="expression" dxfId="1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R38"/>
  <sheetViews>
    <sheetView view="pageBreakPreview" zoomScale="60" zoomScaleNormal="70" zoomScalePageLayoutView="40" workbookViewId="0">
      <selection activeCell="CE37" sqref="CE37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3" t="s">
        <v>24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2" t="str">
        <f>[3]様式０!B8</f>
        <v>糸満市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tr">
        <f>[3]様式０!C8</f>
        <v>宅地造成事業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tr">
        <f>[3]様式０!D8</f>
        <v>土地区画整理事業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42</v>
      </c>
      <c r="AG20" s="117"/>
      <c r="AH20" s="117"/>
      <c r="AI20" s="117"/>
      <c r="AJ20" s="117"/>
      <c r="AK20" s="117"/>
      <c r="AL20" s="118"/>
      <c r="AM20" s="122" t="s">
        <v>7</v>
      </c>
      <c r="AN20" s="117"/>
      <c r="AO20" s="117"/>
      <c r="AP20" s="117"/>
      <c r="AQ20" s="117"/>
      <c r="AR20" s="117"/>
      <c r="AS20" s="118"/>
      <c r="AT20" s="122" t="s">
        <v>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90" t="str">
        <f>IF(AND(OR([3]集計用シート!I6="○",[3]集計用シート!R6="○"),[3]集計用シート!AU6=""),"○","")</f>
        <v/>
      </c>
      <c r="E22" s="91"/>
      <c r="F22" s="91"/>
      <c r="G22" s="91"/>
      <c r="H22" s="91"/>
      <c r="I22" s="91"/>
      <c r="J22" s="92"/>
      <c r="K22" s="90" t="str">
        <f>IF(AND(OR([3]集計用シート!J6="○",[3]集計用シート!S6="○"),[3]集計用シート!CB6=""),"○","")</f>
        <v/>
      </c>
      <c r="L22" s="91"/>
      <c r="M22" s="91"/>
      <c r="N22" s="91"/>
      <c r="O22" s="91"/>
      <c r="P22" s="91"/>
      <c r="Q22" s="92"/>
      <c r="R22" s="90" t="str">
        <f>IF(AND(OR([3]集計用シート!K6="○",[3]集計用シート!T6="○"),[3]集計用シート!DD6=""),"○","")</f>
        <v/>
      </c>
      <c r="S22" s="91"/>
      <c r="T22" s="91"/>
      <c r="U22" s="91"/>
      <c r="V22" s="91"/>
      <c r="W22" s="91"/>
      <c r="X22" s="92"/>
      <c r="Y22" s="90" t="str">
        <f>IF(AND(OR([3]集計用シート!L6="○",[3]集計用シート!U6="○"),[3]集計用シート!EH6=""),"○","")</f>
        <v/>
      </c>
      <c r="Z22" s="91"/>
      <c r="AA22" s="91"/>
      <c r="AB22" s="91"/>
      <c r="AC22" s="91"/>
      <c r="AD22" s="91"/>
      <c r="AE22" s="92"/>
      <c r="AF22" s="90" t="str">
        <f>IF(AND(OR([3]集計用シート!M6="○",[3]集計用シート!V6="○"),[3]集計用シート!FO6=""),"○","")</f>
        <v/>
      </c>
      <c r="AG22" s="91"/>
      <c r="AH22" s="91"/>
      <c r="AI22" s="91"/>
      <c r="AJ22" s="91"/>
      <c r="AK22" s="91"/>
      <c r="AL22" s="92"/>
      <c r="AM22" s="90" t="str">
        <f>IF(AND(OR([3]集計用シート!N6="○",[3]集計用シート!W6="○"),[3]集計用シート!GT6=""),"○","")</f>
        <v/>
      </c>
      <c r="AN22" s="91"/>
      <c r="AO22" s="91"/>
      <c r="AP22" s="91"/>
      <c r="AQ22" s="91"/>
      <c r="AR22" s="91"/>
      <c r="AS22" s="92"/>
      <c r="AT22" s="90" t="str">
        <f>IF(AND(OR([3]集計用シート!O6="○",[3]集計用シート!X6="○"),[3]集計用シート!HX6=""),"○","")</f>
        <v/>
      </c>
      <c r="AU22" s="91"/>
      <c r="AV22" s="91"/>
      <c r="AW22" s="91"/>
      <c r="AX22" s="91"/>
      <c r="AY22" s="91"/>
      <c r="AZ22" s="92"/>
      <c r="BA22" s="26"/>
      <c r="BB22" s="90" t="str">
        <f>IF(OR([3]集計用シート!Y6="○",[3]集計用シート!AA6&lt;&gt;"",[3]集計用シート!AB6&lt;&gt;""),"○","")</f>
        <v>○</v>
      </c>
      <c r="BC22" s="91"/>
      <c r="BD22" s="91"/>
      <c r="BE22" s="91"/>
      <c r="BF22" s="91"/>
      <c r="BG22" s="91"/>
      <c r="BH22" s="9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 x14ac:dyDescent="0.15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6.899999999999999" customHeight="1" x14ac:dyDescent="0.2">
      <c r="C30" s="76"/>
      <c r="D30" s="48" t="s">
        <v>35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36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15">
      <c r="C31" s="76"/>
      <c r="D31" s="96" t="str">
        <f>IF([3]集計用シート!AA6="","",[3]集計用シート!AA6)</f>
        <v>・事業を市施行で行っているため、抜本的な改革に馴染まない。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8"/>
      <c r="AN31" s="84"/>
      <c r="AO31" s="105" t="str">
        <f>IF([3]集計用シート!AB6="","",[3]集計用シート!AB6)</f>
        <v>・今後の経営改革は考えていない。</v>
      </c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7"/>
      <c r="BQ31" s="83"/>
    </row>
    <row r="32" spans="1:72" ht="12.6" customHeight="1" x14ac:dyDescent="0.15">
      <c r="C32" s="76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1"/>
      <c r="AN32" s="84"/>
      <c r="AO32" s="108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0"/>
      <c r="BQ32" s="83"/>
    </row>
    <row r="33" spans="1:72" ht="12.6" customHeight="1" x14ac:dyDescent="0.15">
      <c r="C33" s="76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1"/>
      <c r="AN33" s="84"/>
      <c r="AO33" s="108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0"/>
      <c r="BQ33" s="83"/>
    </row>
    <row r="34" spans="1:72" ht="12.6" customHeight="1" x14ac:dyDescent="0.15">
      <c r="C34" s="76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1"/>
      <c r="AN34" s="84"/>
      <c r="AO34" s="108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0"/>
      <c r="BQ34" s="83"/>
    </row>
    <row r="35" spans="1:72" ht="12.6" customHeight="1" x14ac:dyDescent="0.15">
      <c r="C35" s="76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  <c r="AN35" s="84"/>
      <c r="AO35" s="108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83"/>
    </row>
    <row r="36" spans="1:72" ht="12.6" customHeight="1" x14ac:dyDescent="0.15">
      <c r="C36" s="76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4"/>
      <c r="AN36" s="84"/>
      <c r="AO36" s="111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83"/>
    </row>
    <row r="37" spans="1:72" ht="12.6" customHeight="1" x14ac:dyDescent="0.15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15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6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水道事業（上水道）</vt:lpstr>
      <vt:lpstr>下水道事業（公共下水）</vt:lpstr>
      <vt:lpstr>下水道事業（農集）</vt:lpstr>
      <vt:lpstr>観光・その他事業</vt:lpstr>
      <vt:lpstr>宅地造成事業（区画）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2016-08-25T09:13:16Z</dcterms:modified>
</cp:coreProperties>
</file>