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C:\Users\kojaknch\Desktop\こどもの安心・安全対策支援事業\様式（R6.10月修正）\様式・起案用\20250114修正\"/>
    </mc:Choice>
  </mc:AlternateContent>
  <xr:revisionPtr revIDLastSave="0" documentId="13_ncr:1_{65C6C1AB-75F5-4231-804C-5C39A005E045}" xr6:coauthVersionLast="47" xr6:coauthVersionMax="47" xr10:uidLastSave="{00000000-0000-0000-0000-000000000000}"/>
  <bookViews>
    <workbookView xWindow="28680" yWindow="-120" windowWidth="29040" windowHeight="15720" tabRatio="688" firstSheet="1" activeTab="1" xr2:uid="{00000000-000D-0000-FFFF-FFFF00000000}"/>
  </bookViews>
  <sheets>
    <sheet name="（はじめにお読みください）本申請書の使い方" sheetId="25" state="hidden" r:id="rId1"/>
    <sheet name="交付申請書" sheetId="26" r:id="rId2"/>
    <sheet name="総括表" sheetId="24" r:id="rId3"/>
    <sheet name="個票1" sheetId="61" r:id="rId4"/>
    <sheet name="個票2" sheetId="128" r:id="rId5"/>
    <sheet name="個票3" sheetId="129" r:id="rId6"/>
    <sheet name="個票4" sheetId="130" r:id="rId7"/>
    <sheet name="個票5" sheetId="131" r:id="rId8"/>
    <sheet name="個票6" sheetId="132" r:id="rId9"/>
    <sheet name="個票7" sheetId="133" r:id="rId10"/>
    <sheet name="個票8" sheetId="134" r:id="rId11"/>
    <sheet name="個票9" sheetId="135" r:id="rId12"/>
    <sheet name="個票10" sheetId="136" r:id="rId13"/>
    <sheet name="個票11" sheetId="137" r:id="rId14"/>
    <sheet name="個票12" sheetId="138" r:id="rId15"/>
    <sheet name="個票13" sheetId="139" r:id="rId16"/>
    <sheet name="個票14" sheetId="140" r:id="rId17"/>
    <sheet name="個票15" sheetId="141" r:id="rId18"/>
    <sheet name="プルダウン" sheetId="124" state="hidden" r:id="rId19"/>
  </sheets>
  <externalReferences>
    <externalReference r:id="rId20"/>
  </externalReferences>
  <definedNames>
    <definedName name="_xlnm._FilterDatabase" localSheetId="3" hidden="1">個票1!#REF!</definedName>
    <definedName name="_xlnm._FilterDatabase" localSheetId="12" hidden="1">個票10!#REF!</definedName>
    <definedName name="_xlnm._FilterDatabase" localSheetId="13" hidden="1">個票11!#REF!</definedName>
    <definedName name="_xlnm._FilterDatabase" localSheetId="14" hidden="1">個票12!#REF!</definedName>
    <definedName name="_xlnm._FilterDatabase" localSheetId="15" hidden="1">個票13!#REF!</definedName>
    <definedName name="_xlnm._FilterDatabase" localSheetId="16" hidden="1">個票14!#REF!</definedName>
    <definedName name="_xlnm._FilterDatabase" localSheetId="17" hidden="1">個票15!#REF!</definedName>
    <definedName name="_xlnm._FilterDatabase" localSheetId="4" hidden="1">個票2!#REF!</definedName>
    <definedName name="_xlnm._FilterDatabase" localSheetId="5" hidden="1">個票3!#REF!</definedName>
    <definedName name="_xlnm._FilterDatabase" localSheetId="6" hidden="1">個票4!#REF!</definedName>
    <definedName name="_xlnm._FilterDatabase" localSheetId="7" hidden="1">個票5!#REF!</definedName>
    <definedName name="_xlnm._FilterDatabase" localSheetId="8" hidden="1">個票6!#REF!</definedName>
    <definedName name="_xlnm._FilterDatabase" localSheetId="9" hidden="1">個票7!#REF!</definedName>
    <definedName name="_xlnm._FilterDatabase" localSheetId="10" hidden="1">個票8!#REF!</definedName>
    <definedName name="_xlnm._FilterDatabase" localSheetId="11" hidden="1">個票9!#REF!</definedName>
    <definedName name="_xlnm.Print_Area" localSheetId="3">個票1!$A$1:$AM$41</definedName>
    <definedName name="_xlnm.Print_Area" localSheetId="12">個票10!$A$1:$AM$40</definedName>
    <definedName name="_xlnm.Print_Area" localSheetId="13">個票11!$A$1:$AM$40</definedName>
    <definedName name="_xlnm.Print_Area" localSheetId="14">個票12!$A$1:$AM$40</definedName>
    <definedName name="_xlnm.Print_Area" localSheetId="15">個票13!$A$1:$AM$40</definedName>
    <definedName name="_xlnm.Print_Area" localSheetId="16">個票14!$A$1:$AM$40</definedName>
    <definedName name="_xlnm.Print_Area" localSheetId="17">個票15!$A$1:$AM$40</definedName>
    <definedName name="_xlnm.Print_Area" localSheetId="4">個票2!$A$1:$AM$40</definedName>
    <definedName name="_xlnm.Print_Area" localSheetId="5">個票3!$A$1:$AM$40</definedName>
    <definedName name="_xlnm.Print_Area" localSheetId="6">個票4!$A$1:$AM$40</definedName>
    <definedName name="_xlnm.Print_Area" localSheetId="7">個票5!$A$1:$AM$40</definedName>
    <definedName name="_xlnm.Print_Area" localSheetId="8">個票6!$A$1:$AM$40</definedName>
    <definedName name="_xlnm.Print_Area" localSheetId="9">個票7!$A$1:$AM$40</definedName>
    <definedName name="_xlnm.Print_Area" localSheetId="10">個票8!$A$1:$AM$40</definedName>
    <definedName name="_xlnm.Print_Area" localSheetId="11">個票9!$A$1:$AM$40</definedName>
    <definedName name="_xlnm.Print_Area" localSheetId="1">交付申請書!$A$1:$Z$46</definedName>
    <definedName name="_xlnm.Print_Area" localSheetId="2">総括表!$A$1:$K$35</definedName>
    <definedName name="_xlnm.Print_Titles" localSheetId="2">総括表!$19:$19</definedName>
    <definedName name="サービス付き高齢者住宅" localSheetId="12">#REF!</definedName>
    <definedName name="サービス付き高齢者住宅" localSheetId="13">#REF!</definedName>
    <definedName name="サービス付き高齢者住宅" localSheetId="14">#REF!</definedName>
    <definedName name="サービス付き高齢者住宅" localSheetId="15">#REF!</definedName>
    <definedName name="サービス付き高齢者住宅" localSheetId="16">#REF!</definedName>
    <definedName name="サービス付き高齢者住宅" localSheetId="17">#REF!</definedName>
    <definedName name="サービス付き高齢者住宅" localSheetId="4">#REF!</definedName>
    <definedName name="サービス付き高齢者住宅" localSheetId="5">#REF!</definedName>
    <definedName name="サービス付き高齢者住宅" localSheetId="6">#REF!</definedName>
    <definedName name="サービス付き高齢者住宅" localSheetId="7">#REF!</definedName>
    <definedName name="サービス付き高齢者住宅" localSheetId="8">#REF!</definedName>
    <definedName name="サービス付き高齢者住宅" localSheetId="9">#REF!</definedName>
    <definedName name="サービス付き高齢者住宅" localSheetId="10">#REF!</definedName>
    <definedName name="サービス付き高齢者住宅" localSheetId="11">#REF!</definedName>
    <definedName name="サービス付き高齢者住宅">#REF!</definedName>
    <definedName name="ユニット" localSheetId="3">[1]プルダウン!$A$1:$N$1</definedName>
    <definedName name="ユニット" localSheetId="12">[1]プルダウン!$A$1:$N$1</definedName>
    <definedName name="ユニット" localSheetId="13">[1]プルダウン!$A$1:$N$1</definedName>
    <definedName name="ユニット" localSheetId="14">[1]プルダウン!$A$1:$N$1</definedName>
    <definedName name="ユニット" localSheetId="15">[1]プルダウン!$A$1:$N$1</definedName>
    <definedName name="ユニット" localSheetId="16">[1]プルダウン!$A$1:$N$1</definedName>
    <definedName name="ユニット" localSheetId="17">[1]プルダウン!$A$1:$N$1</definedName>
    <definedName name="ユニット" localSheetId="4">[1]プルダウン!$A$1:$N$1</definedName>
    <definedName name="ユニット" localSheetId="5">[1]プルダウン!$A$1:$N$1</definedName>
    <definedName name="ユニット" localSheetId="6">[1]プルダウン!$A$1:$N$1</definedName>
    <definedName name="ユニット" localSheetId="7">[1]プルダウン!$A$1:$N$1</definedName>
    <definedName name="ユニット" localSheetId="8">[1]プルダウン!$A$1:$N$1</definedName>
    <definedName name="ユニット" localSheetId="9">[1]プルダウン!$A$1:$N$1</definedName>
    <definedName name="ユニット" localSheetId="10">[1]プルダウン!$A$1:$N$1</definedName>
    <definedName name="ユニット" localSheetId="11">[1]プルダウン!$A$1:$N$1</definedName>
    <definedName name="ユニット">#REF!</definedName>
    <definedName name="医療型障害児入所支援" localSheetId="12">#REF!</definedName>
    <definedName name="医療型障害児入所支援" localSheetId="13">#REF!</definedName>
    <definedName name="医療型障害児入所支援" localSheetId="14">#REF!</definedName>
    <definedName name="医療型障害児入所支援" localSheetId="15">#REF!</definedName>
    <definedName name="医療型障害児入所支援" localSheetId="16">#REF!</definedName>
    <definedName name="医療型障害児入所支援" localSheetId="17">#REF!</definedName>
    <definedName name="医療型障害児入所支援" localSheetId="4">#REF!</definedName>
    <definedName name="医療型障害児入所支援" localSheetId="5">#REF!</definedName>
    <definedName name="医療型障害児入所支援" localSheetId="6">#REF!</definedName>
    <definedName name="医療型障害児入所支援" localSheetId="7">#REF!</definedName>
    <definedName name="医療型障害児入所支援" localSheetId="8">#REF!</definedName>
    <definedName name="医療型障害児入所支援" localSheetId="9">#REF!</definedName>
    <definedName name="医療型障害児入所支援" localSheetId="10">#REF!</definedName>
    <definedName name="医療型障害児入所支援" localSheetId="11">#REF!</definedName>
    <definedName name="医療型障害児入所支援">#REF!</definedName>
    <definedName name="医療型障害児入所施設" localSheetId="12">#REF!</definedName>
    <definedName name="医療型障害児入所施設" localSheetId="13">#REF!</definedName>
    <definedName name="医療型障害児入所施設" localSheetId="14">#REF!</definedName>
    <definedName name="医療型障害児入所施設" localSheetId="15">#REF!</definedName>
    <definedName name="医療型障害児入所施設" localSheetId="16">#REF!</definedName>
    <definedName name="医療型障害児入所施設" localSheetId="17">#REF!</definedName>
    <definedName name="医療型障害児入所施設" localSheetId="4">#REF!</definedName>
    <definedName name="医療型障害児入所施設" localSheetId="5">#REF!</definedName>
    <definedName name="医療型障害児入所施設" localSheetId="6">#REF!</definedName>
    <definedName name="医療型障害児入所施設" localSheetId="7">#REF!</definedName>
    <definedName name="医療型障害児入所施設" localSheetId="8">#REF!</definedName>
    <definedName name="医療型障害児入所施設" localSheetId="9">#REF!</definedName>
    <definedName name="医療型障害児入所施設" localSheetId="10">#REF!</definedName>
    <definedName name="医療型障害児入所施設" localSheetId="11">#REF!</definedName>
    <definedName name="医療型障害児入所施設">#REF!</definedName>
    <definedName name="介護医療院" localSheetId="12">#REF!</definedName>
    <definedName name="介護医療院" localSheetId="13">#REF!</definedName>
    <definedName name="介護医療院" localSheetId="14">#REF!</definedName>
    <definedName name="介護医療院" localSheetId="15">#REF!</definedName>
    <definedName name="介護医療院" localSheetId="16">#REF!</definedName>
    <definedName name="介護医療院" localSheetId="17">#REF!</definedName>
    <definedName name="介護医療院" localSheetId="4">#REF!</definedName>
    <definedName name="介護医療院" localSheetId="5">#REF!</definedName>
    <definedName name="介護医療院" localSheetId="6">#REF!</definedName>
    <definedName name="介護医療院" localSheetId="7">#REF!</definedName>
    <definedName name="介護医療院" localSheetId="8">#REF!</definedName>
    <definedName name="介護医療院" localSheetId="9">#REF!</definedName>
    <definedName name="介護医療院" localSheetId="10">#REF!</definedName>
    <definedName name="介護医療院" localSheetId="11">#REF!</definedName>
    <definedName name="介護医療院">#REF!</definedName>
    <definedName name="介護療養型医療施設" localSheetId="12">#REF!</definedName>
    <definedName name="介護療養型医療施設" localSheetId="13">#REF!</definedName>
    <definedName name="介護療養型医療施設" localSheetId="14">#REF!</definedName>
    <definedName name="介護療養型医療施設" localSheetId="15">#REF!</definedName>
    <definedName name="介護療養型医療施設" localSheetId="16">#REF!</definedName>
    <definedName name="介護療養型医療施設" localSheetId="17">#REF!</definedName>
    <definedName name="介護療養型医療施設" localSheetId="4">#REF!</definedName>
    <definedName name="介護療養型医療施設" localSheetId="5">#REF!</definedName>
    <definedName name="介護療養型医療施設" localSheetId="6">#REF!</definedName>
    <definedName name="介護療養型医療施設" localSheetId="7">#REF!</definedName>
    <definedName name="介護療養型医療施設" localSheetId="8">#REF!</definedName>
    <definedName name="介護療養型医療施設" localSheetId="9">#REF!</definedName>
    <definedName name="介護療養型医療施設" localSheetId="10">#REF!</definedName>
    <definedName name="介護療養型医療施設" localSheetId="11">#REF!</definedName>
    <definedName name="介護療養型医療施設">#REF!</definedName>
    <definedName name="介護老人福祉施設" localSheetId="12">#REF!</definedName>
    <definedName name="介護老人福祉施設" localSheetId="13">#REF!</definedName>
    <definedName name="介護老人福祉施設" localSheetId="14">#REF!</definedName>
    <definedName name="介護老人福祉施設" localSheetId="15">#REF!</definedName>
    <definedName name="介護老人福祉施設" localSheetId="16">#REF!</definedName>
    <definedName name="介護老人福祉施設" localSheetId="17">#REF!</definedName>
    <definedName name="介護老人福祉施設" localSheetId="4">#REF!</definedName>
    <definedName name="介護老人福祉施設" localSheetId="5">#REF!</definedName>
    <definedName name="介護老人福祉施設" localSheetId="6">#REF!</definedName>
    <definedName name="介護老人福祉施設" localSheetId="7">#REF!</definedName>
    <definedName name="介護老人福祉施設" localSheetId="8">#REF!</definedName>
    <definedName name="介護老人福祉施設" localSheetId="9">#REF!</definedName>
    <definedName name="介護老人福祉施設" localSheetId="10">#REF!</definedName>
    <definedName name="介護老人福祉施設" localSheetId="11">#REF!</definedName>
    <definedName name="介護老人福祉施設">#REF!</definedName>
    <definedName name="介護老人保健施設" localSheetId="12">#REF!</definedName>
    <definedName name="介護老人保健施設" localSheetId="13">#REF!</definedName>
    <definedName name="介護老人保健施設" localSheetId="14">#REF!</definedName>
    <definedName name="介護老人保健施設" localSheetId="15">#REF!</definedName>
    <definedName name="介護老人保健施設" localSheetId="16">#REF!</definedName>
    <definedName name="介護老人保健施設" localSheetId="17">#REF!</definedName>
    <definedName name="介護老人保健施設" localSheetId="4">#REF!</definedName>
    <definedName name="介護老人保健施設" localSheetId="5">#REF!</definedName>
    <definedName name="介護老人保健施設" localSheetId="6">#REF!</definedName>
    <definedName name="介護老人保健施設" localSheetId="7">#REF!</definedName>
    <definedName name="介護老人保健施設" localSheetId="8">#REF!</definedName>
    <definedName name="介護老人保健施設" localSheetId="9">#REF!</definedName>
    <definedName name="介護老人保健施設" localSheetId="10">#REF!</definedName>
    <definedName name="介護老人保健施設" localSheetId="11">#REF!</definedName>
    <definedName name="介護老人保健施設">#REF!</definedName>
    <definedName name="軽費老人ホーム" localSheetId="12">#REF!</definedName>
    <definedName name="軽費老人ホーム" localSheetId="13">#REF!</definedName>
    <definedName name="軽費老人ホーム" localSheetId="14">#REF!</definedName>
    <definedName name="軽費老人ホーム" localSheetId="15">#REF!</definedName>
    <definedName name="軽費老人ホーム" localSheetId="16">#REF!</definedName>
    <definedName name="軽費老人ホーム" localSheetId="17">#REF!</definedName>
    <definedName name="軽費老人ホーム" localSheetId="4">#REF!</definedName>
    <definedName name="軽費老人ホーム" localSheetId="5">#REF!</definedName>
    <definedName name="軽費老人ホーム" localSheetId="6">#REF!</definedName>
    <definedName name="軽費老人ホーム" localSheetId="7">#REF!</definedName>
    <definedName name="軽費老人ホーム" localSheetId="8">#REF!</definedName>
    <definedName name="軽費老人ホーム" localSheetId="9">#REF!</definedName>
    <definedName name="軽費老人ホーム" localSheetId="10">#REF!</definedName>
    <definedName name="軽費老人ホーム" localSheetId="11">#REF!</definedName>
    <definedName name="軽費老人ホーム">#REF!</definedName>
    <definedName name="施設入所支援" localSheetId="12">#REF!</definedName>
    <definedName name="施設入所支援" localSheetId="13">#REF!</definedName>
    <definedName name="施設入所支援" localSheetId="14">#REF!</definedName>
    <definedName name="施設入所支援" localSheetId="15">#REF!</definedName>
    <definedName name="施設入所支援" localSheetId="16">#REF!</definedName>
    <definedName name="施設入所支援" localSheetId="17">#REF!</definedName>
    <definedName name="施設入所支援" localSheetId="4">#REF!</definedName>
    <definedName name="施設入所支援" localSheetId="5">#REF!</definedName>
    <definedName name="施設入所支援" localSheetId="6">#REF!</definedName>
    <definedName name="施設入所支援" localSheetId="7">#REF!</definedName>
    <definedName name="施設入所支援" localSheetId="8">#REF!</definedName>
    <definedName name="施設入所支援" localSheetId="9">#REF!</definedName>
    <definedName name="施設入所支援" localSheetId="10">#REF!</definedName>
    <definedName name="施設入所支援" localSheetId="11">#REF!</definedName>
    <definedName name="施設入所支援">#REF!</definedName>
    <definedName name="障害児入所支援" localSheetId="12">#REF!</definedName>
    <definedName name="障害児入所支援" localSheetId="13">#REF!</definedName>
    <definedName name="障害児入所支援" localSheetId="14">#REF!</definedName>
    <definedName name="障害児入所支援" localSheetId="15">#REF!</definedName>
    <definedName name="障害児入所支援" localSheetId="16">#REF!</definedName>
    <definedName name="障害児入所支援" localSheetId="17">#REF!</definedName>
    <definedName name="障害児入所支援" localSheetId="4">#REF!</definedName>
    <definedName name="障害児入所支援" localSheetId="5">#REF!</definedName>
    <definedName name="障害児入所支援" localSheetId="6">#REF!</definedName>
    <definedName name="障害児入所支援" localSheetId="7">#REF!</definedName>
    <definedName name="障害児入所支援" localSheetId="8">#REF!</definedName>
    <definedName name="障害児入所支援" localSheetId="9">#REF!</definedName>
    <definedName name="障害児入所支援" localSheetId="10">#REF!</definedName>
    <definedName name="障害児入所支援" localSheetId="11">#REF!</definedName>
    <definedName name="障害児入所支援">#REF!</definedName>
    <definedName name="障害児入所施設" localSheetId="12">#REF!</definedName>
    <definedName name="障害児入所施設" localSheetId="13">#REF!</definedName>
    <definedName name="障害児入所施設" localSheetId="14">#REF!</definedName>
    <definedName name="障害児入所施設" localSheetId="15">#REF!</definedName>
    <definedName name="障害児入所施設" localSheetId="16">#REF!</definedName>
    <definedName name="障害児入所施設" localSheetId="17">#REF!</definedName>
    <definedName name="障害児入所施設" localSheetId="4">#REF!</definedName>
    <definedName name="障害児入所施設" localSheetId="5">#REF!</definedName>
    <definedName name="障害児入所施設" localSheetId="6">#REF!</definedName>
    <definedName name="障害児入所施設" localSheetId="7">#REF!</definedName>
    <definedName name="障害児入所施設" localSheetId="8">#REF!</definedName>
    <definedName name="障害児入所施設" localSheetId="9">#REF!</definedName>
    <definedName name="障害児入所施設" localSheetId="10">#REF!</definedName>
    <definedName name="障害児入所施設" localSheetId="11">#REF!</definedName>
    <definedName name="障害児入所施設">#REF!</definedName>
    <definedName name="相談系" localSheetId="12">#REF!</definedName>
    <definedName name="相談系" localSheetId="13">#REF!</definedName>
    <definedName name="相談系" localSheetId="14">#REF!</definedName>
    <definedName name="相談系" localSheetId="15">#REF!</definedName>
    <definedName name="相談系" localSheetId="16">#REF!</definedName>
    <definedName name="相談系" localSheetId="17">#REF!</definedName>
    <definedName name="相談系" localSheetId="4">#REF!</definedName>
    <definedName name="相談系" localSheetId="5">#REF!</definedName>
    <definedName name="相談系" localSheetId="6">#REF!</definedName>
    <definedName name="相談系" localSheetId="7">#REF!</definedName>
    <definedName name="相談系" localSheetId="8">#REF!</definedName>
    <definedName name="相談系" localSheetId="9">#REF!</definedName>
    <definedName name="相談系" localSheetId="10">#REF!</definedName>
    <definedName name="相談系" localSheetId="11">#REF!</definedName>
    <definedName name="相談系">#REF!</definedName>
    <definedName name="多機能型サービス事業所" localSheetId="12">#REF!</definedName>
    <definedName name="多機能型サービス事業所" localSheetId="13">#REF!</definedName>
    <definedName name="多機能型サービス事業所" localSheetId="14">#REF!</definedName>
    <definedName name="多機能型サービス事業所" localSheetId="15">#REF!</definedName>
    <definedName name="多機能型サービス事業所" localSheetId="16">#REF!</definedName>
    <definedName name="多機能型サービス事業所" localSheetId="17">#REF!</definedName>
    <definedName name="多機能型サービス事業所" localSheetId="4">#REF!</definedName>
    <definedName name="多機能型サービス事業所" localSheetId="5">#REF!</definedName>
    <definedName name="多機能型サービス事業所" localSheetId="6">#REF!</definedName>
    <definedName name="多機能型サービス事業所" localSheetId="7">#REF!</definedName>
    <definedName name="多機能型サービス事業所" localSheetId="8">#REF!</definedName>
    <definedName name="多機能型サービス事業所" localSheetId="9">#REF!</definedName>
    <definedName name="多機能型サービス事業所" localSheetId="10">#REF!</definedName>
    <definedName name="多機能型サービス事業所" localSheetId="11">#REF!</definedName>
    <definedName name="多機能型サービス事業所">#REF!</definedName>
    <definedName name="短期入所" localSheetId="12">#REF!</definedName>
    <definedName name="短期入所" localSheetId="13">#REF!</definedName>
    <definedName name="短期入所" localSheetId="14">#REF!</definedName>
    <definedName name="短期入所" localSheetId="15">#REF!</definedName>
    <definedName name="短期入所" localSheetId="16">#REF!</definedName>
    <definedName name="短期入所" localSheetId="17">#REF!</definedName>
    <definedName name="短期入所" localSheetId="4">#REF!</definedName>
    <definedName name="短期入所" localSheetId="5">#REF!</definedName>
    <definedName name="短期入所" localSheetId="6">#REF!</definedName>
    <definedName name="短期入所" localSheetId="7">#REF!</definedName>
    <definedName name="短期入所" localSheetId="8">#REF!</definedName>
    <definedName name="短期入所" localSheetId="9">#REF!</definedName>
    <definedName name="短期入所" localSheetId="10">#REF!</definedName>
    <definedName name="短期入所" localSheetId="11">#REF!</definedName>
    <definedName name="短期入所">#REF!</definedName>
    <definedName name="短期入所系サービス事業所" localSheetId="12">#REF!</definedName>
    <definedName name="短期入所系サービス事業所" localSheetId="13">#REF!</definedName>
    <definedName name="短期入所系サービス事業所" localSheetId="14">#REF!</definedName>
    <definedName name="短期入所系サービス事業所" localSheetId="15">#REF!</definedName>
    <definedName name="短期入所系サービス事業所" localSheetId="16">#REF!</definedName>
    <definedName name="短期入所系サービス事業所" localSheetId="17">#REF!</definedName>
    <definedName name="短期入所系サービス事業所" localSheetId="4">#REF!</definedName>
    <definedName name="短期入所系サービス事業所" localSheetId="5">#REF!</definedName>
    <definedName name="短期入所系サービス事業所" localSheetId="6">#REF!</definedName>
    <definedName name="短期入所系サービス事業所" localSheetId="7">#REF!</definedName>
    <definedName name="短期入所系サービス事業所" localSheetId="8">#REF!</definedName>
    <definedName name="短期入所系サービス事業所" localSheetId="9">#REF!</definedName>
    <definedName name="短期入所系サービス事業所" localSheetId="10">#REF!</definedName>
    <definedName name="短期入所系サービス事業所" localSheetId="11">#REF!</definedName>
    <definedName name="短期入所系サービス事業所">#REF!</definedName>
    <definedName name="通所系" localSheetId="12">#REF!</definedName>
    <definedName name="通所系" localSheetId="13">#REF!</definedName>
    <definedName name="通所系" localSheetId="14">#REF!</definedName>
    <definedName name="通所系" localSheetId="15">#REF!</definedName>
    <definedName name="通所系" localSheetId="16">#REF!</definedName>
    <definedName name="通所系" localSheetId="17">#REF!</definedName>
    <definedName name="通所系" localSheetId="4">#REF!</definedName>
    <definedName name="通所系" localSheetId="5">#REF!</definedName>
    <definedName name="通所系" localSheetId="6">#REF!</definedName>
    <definedName name="通所系" localSheetId="7">#REF!</definedName>
    <definedName name="通所系" localSheetId="8">#REF!</definedName>
    <definedName name="通所系" localSheetId="9">#REF!</definedName>
    <definedName name="通所系" localSheetId="10">#REF!</definedName>
    <definedName name="通所系" localSheetId="11">#REF!</definedName>
    <definedName name="通所系">#REF!</definedName>
    <definedName name="通所系サービス事業所" localSheetId="12">#REF!</definedName>
    <definedName name="通所系サービス事業所" localSheetId="13">#REF!</definedName>
    <definedName name="通所系サービス事業所" localSheetId="14">#REF!</definedName>
    <definedName name="通所系サービス事業所" localSheetId="15">#REF!</definedName>
    <definedName name="通所系サービス事業所" localSheetId="16">#REF!</definedName>
    <definedName name="通所系サービス事業所" localSheetId="17">#REF!</definedName>
    <definedName name="通所系サービス事業所" localSheetId="4">#REF!</definedName>
    <definedName name="通所系サービス事業所" localSheetId="5">#REF!</definedName>
    <definedName name="通所系サービス事業所" localSheetId="6">#REF!</definedName>
    <definedName name="通所系サービス事業所" localSheetId="7">#REF!</definedName>
    <definedName name="通所系サービス事業所" localSheetId="8">#REF!</definedName>
    <definedName name="通所系サービス事業所" localSheetId="9">#REF!</definedName>
    <definedName name="通所系サービス事業所" localSheetId="10">#REF!</definedName>
    <definedName name="通所系サービス事業所" localSheetId="11">#REF!</definedName>
    <definedName name="通所系サービス事業所">#REF!</definedName>
    <definedName name="特定施設入居者生活介護" localSheetId="12">#REF!</definedName>
    <definedName name="特定施設入居者生活介護" localSheetId="13">#REF!</definedName>
    <definedName name="特定施設入居者生活介護" localSheetId="14">#REF!</definedName>
    <definedName name="特定施設入居者生活介護" localSheetId="15">#REF!</definedName>
    <definedName name="特定施設入居者生活介護" localSheetId="16">#REF!</definedName>
    <definedName name="特定施設入居者生活介護" localSheetId="17">#REF!</definedName>
    <definedName name="特定施設入居者生活介護" localSheetId="4">#REF!</definedName>
    <definedName name="特定施設入居者生活介護" localSheetId="5">#REF!</definedName>
    <definedName name="特定施設入居者生活介護" localSheetId="6">#REF!</definedName>
    <definedName name="特定施設入居者生活介護" localSheetId="7">#REF!</definedName>
    <definedName name="特定施設入居者生活介護" localSheetId="8">#REF!</definedName>
    <definedName name="特定施設入居者生活介護" localSheetId="9">#REF!</definedName>
    <definedName name="特定施設入居者生活介護" localSheetId="10">#REF!</definedName>
    <definedName name="特定施設入居者生活介護" localSheetId="11">#REF!</definedName>
    <definedName name="特定施設入居者生活介護">#REF!</definedName>
    <definedName name="入所系" localSheetId="12">#REF!</definedName>
    <definedName name="入所系" localSheetId="13">#REF!</definedName>
    <definedName name="入所系" localSheetId="14">#REF!</definedName>
    <definedName name="入所系" localSheetId="15">#REF!</definedName>
    <definedName name="入所系" localSheetId="16">#REF!</definedName>
    <definedName name="入所系" localSheetId="17">#REF!</definedName>
    <definedName name="入所系" localSheetId="4">#REF!</definedName>
    <definedName name="入所系" localSheetId="5">#REF!</definedName>
    <definedName name="入所系" localSheetId="6">#REF!</definedName>
    <definedName name="入所系" localSheetId="7">#REF!</definedName>
    <definedName name="入所系" localSheetId="8">#REF!</definedName>
    <definedName name="入所系" localSheetId="9">#REF!</definedName>
    <definedName name="入所系" localSheetId="10">#REF!</definedName>
    <definedName name="入所系" localSheetId="11">#REF!</definedName>
    <definedName name="入所系">#REF!</definedName>
    <definedName name="認知症対応型共同生活介護事業所" localSheetId="12">#REF!</definedName>
    <definedName name="認知症対応型共同生活介護事業所" localSheetId="13">#REF!</definedName>
    <definedName name="認知症対応型共同生活介護事業所" localSheetId="14">#REF!</definedName>
    <definedName name="認知症対応型共同生活介護事業所" localSheetId="15">#REF!</definedName>
    <definedName name="認知症対応型共同生活介護事業所" localSheetId="16">#REF!</definedName>
    <definedName name="認知症対応型共同生活介護事業所" localSheetId="17">#REF!</definedName>
    <definedName name="認知症対応型共同生活介護事業所" localSheetId="4">#REF!</definedName>
    <definedName name="認知症対応型共同生活介護事業所" localSheetId="5">#REF!</definedName>
    <definedName name="認知症対応型共同生活介護事業所" localSheetId="6">#REF!</definedName>
    <definedName name="認知症対応型共同生活介護事業所" localSheetId="7">#REF!</definedName>
    <definedName name="認知症対応型共同生活介護事業所" localSheetId="8">#REF!</definedName>
    <definedName name="認知症対応型共同生活介護事業所" localSheetId="9">#REF!</definedName>
    <definedName name="認知症対応型共同生活介護事業所" localSheetId="10">#REF!</definedName>
    <definedName name="認知症対応型共同生活介護事業所" localSheetId="11">#REF!</definedName>
    <definedName name="認知症対応型共同生活介護事業所">#REF!</definedName>
    <definedName name="福祉型障害児入所施設" localSheetId="12">#REF!</definedName>
    <definedName name="福祉型障害児入所施設" localSheetId="13">#REF!</definedName>
    <definedName name="福祉型障害児入所施設" localSheetId="14">#REF!</definedName>
    <definedName name="福祉型障害児入所施設" localSheetId="15">#REF!</definedName>
    <definedName name="福祉型障害児入所施設" localSheetId="16">#REF!</definedName>
    <definedName name="福祉型障害児入所施設" localSheetId="17">#REF!</definedName>
    <definedName name="福祉型障害児入所施設" localSheetId="4">#REF!</definedName>
    <definedName name="福祉型障害児入所施設" localSheetId="5">#REF!</definedName>
    <definedName name="福祉型障害児入所施設" localSheetId="6">#REF!</definedName>
    <definedName name="福祉型障害児入所施設" localSheetId="7">#REF!</definedName>
    <definedName name="福祉型障害児入所施設" localSheetId="8">#REF!</definedName>
    <definedName name="福祉型障害児入所施設" localSheetId="9">#REF!</definedName>
    <definedName name="福祉型障害児入所施設" localSheetId="10">#REF!</definedName>
    <definedName name="福祉型障害児入所施設" localSheetId="11">#REF!</definedName>
    <definedName name="福祉型障害児入所施設">#REF!</definedName>
    <definedName name="訪問及び相談系" localSheetId="12">#REF!</definedName>
    <definedName name="訪問及び相談系" localSheetId="13">#REF!</definedName>
    <definedName name="訪問及び相談系" localSheetId="14">#REF!</definedName>
    <definedName name="訪問及び相談系" localSheetId="15">#REF!</definedName>
    <definedName name="訪問及び相談系" localSheetId="16">#REF!</definedName>
    <definedName name="訪問及び相談系" localSheetId="17">#REF!</definedName>
    <definedName name="訪問及び相談系" localSheetId="4">#REF!</definedName>
    <definedName name="訪問及び相談系" localSheetId="5">#REF!</definedName>
    <definedName name="訪問及び相談系" localSheetId="6">#REF!</definedName>
    <definedName name="訪問及び相談系" localSheetId="7">#REF!</definedName>
    <definedName name="訪問及び相談系" localSheetId="8">#REF!</definedName>
    <definedName name="訪問及び相談系" localSheetId="9">#REF!</definedName>
    <definedName name="訪問及び相談系" localSheetId="10">#REF!</definedName>
    <definedName name="訪問及び相談系" localSheetId="11">#REF!</definedName>
    <definedName name="訪問及び相談系">#REF!</definedName>
    <definedName name="訪問及び相談系サービス事業所" localSheetId="12">#REF!</definedName>
    <definedName name="訪問及び相談系サービス事業所" localSheetId="13">#REF!</definedName>
    <definedName name="訪問及び相談系サービス事業所" localSheetId="14">#REF!</definedName>
    <definedName name="訪問及び相談系サービス事業所" localSheetId="15">#REF!</definedName>
    <definedName name="訪問及び相談系サービス事業所" localSheetId="16">#REF!</definedName>
    <definedName name="訪問及び相談系サービス事業所" localSheetId="17">#REF!</definedName>
    <definedName name="訪問及び相談系サービス事業所" localSheetId="4">#REF!</definedName>
    <definedName name="訪問及び相談系サービス事業所" localSheetId="5">#REF!</definedName>
    <definedName name="訪問及び相談系サービス事業所" localSheetId="6">#REF!</definedName>
    <definedName name="訪問及び相談系サービス事業所" localSheetId="7">#REF!</definedName>
    <definedName name="訪問及び相談系サービス事業所" localSheetId="8">#REF!</definedName>
    <definedName name="訪問及び相談系サービス事業所" localSheetId="9">#REF!</definedName>
    <definedName name="訪問及び相談系サービス事業所" localSheetId="10">#REF!</definedName>
    <definedName name="訪問及び相談系サービス事業所" localSheetId="11">#REF!</definedName>
    <definedName name="訪問及び相談系サービス事業所">#REF!</definedName>
    <definedName name="訪問系" localSheetId="12">#REF!</definedName>
    <definedName name="訪問系" localSheetId="13">#REF!</definedName>
    <definedName name="訪問系" localSheetId="14">#REF!</definedName>
    <definedName name="訪問系" localSheetId="15">#REF!</definedName>
    <definedName name="訪問系" localSheetId="16">#REF!</definedName>
    <definedName name="訪問系" localSheetId="17">#REF!</definedName>
    <definedName name="訪問系" localSheetId="4">#REF!</definedName>
    <definedName name="訪問系" localSheetId="5">#REF!</definedName>
    <definedName name="訪問系" localSheetId="6">#REF!</definedName>
    <definedName name="訪問系" localSheetId="7">#REF!</definedName>
    <definedName name="訪問系" localSheetId="8">#REF!</definedName>
    <definedName name="訪問系" localSheetId="9">#REF!</definedName>
    <definedName name="訪問系" localSheetId="10">#REF!</definedName>
    <definedName name="訪問系" localSheetId="11">#REF!</definedName>
    <definedName name="訪問系">#REF!</definedName>
    <definedName name="訪問系及び相談系" localSheetId="12">#REF!</definedName>
    <definedName name="訪問系及び相談系" localSheetId="13">#REF!</definedName>
    <definedName name="訪問系及び相談系" localSheetId="14">#REF!</definedName>
    <definedName name="訪問系及び相談系" localSheetId="15">#REF!</definedName>
    <definedName name="訪問系及び相談系" localSheetId="16">#REF!</definedName>
    <definedName name="訪問系及び相談系" localSheetId="17">#REF!</definedName>
    <definedName name="訪問系及び相談系" localSheetId="4">#REF!</definedName>
    <definedName name="訪問系及び相談系" localSheetId="5">#REF!</definedName>
    <definedName name="訪問系及び相談系" localSheetId="6">#REF!</definedName>
    <definedName name="訪問系及び相談系" localSheetId="7">#REF!</definedName>
    <definedName name="訪問系及び相談系" localSheetId="8">#REF!</definedName>
    <definedName name="訪問系及び相談系" localSheetId="9">#REF!</definedName>
    <definedName name="訪問系及び相談系" localSheetId="10">#REF!</definedName>
    <definedName name="訪問系及び相談系" localSheetId="11">#REF!</definedName>
    <definedName name="訪問系及び相談系">#REF!</definedName>
    <definedName name="有料老人ホーム" localSheetId="12">#REF!</definedName>
    <definedName name="有料老人ホーム" localSheetId="13">#REF!</definedName>
    <definedName name="有料老人ホーム" localSheetId="14">#REF!</definedName>
    <definedName name="有料老人ホーム" localSheetId="15">#REF!</definedName>
    <definedName name="有料老人ホーム" localSheetId="16">#REF!</definedName>
    <definedName name="有料老人ホーム" localSheetId="17">#REF!</definedName>
    <definedName name="有料老人ホーム" localSheetId="4">#REF!</definedName>
    <definedName name="有料老人ホーム" localSheetId="5">#REF!</definedName>
    <definedName name="有料老人ホーム" localSheetId="6">#REF!</definedName>
    <definedName name="有料老人ホーム" localSheetId="7">#REF!</definedName>
    <definedName name="有料老人ホーム" localSheetId="8">#REF!</definedName>
    <definedName name="有料老人ホーム" localSheetId="9">#REF!</definedName>
    <definedName name="有料老人ホーム" localSheetId="10">#REF!</definedName>
    <definedName name="有料老人ホーム" localSheetId="11">#REF!</definedName>
    <definedName name="有料老人ホーム">#REF!</definedName>
    <definedName name="養護老人ホーム" localSheetId="12">#REF!</definedName>
    <definedName name="養護老人ホーム" localSheetId="13">#REF!</definedName>
    <definedName name="養護老人ホーム" localSheetId="14">#REF!</definedName>
    <definedName name="養護老人ホーム" localSheetId="15">#REF!</definedName>
    <definedName name="養護老人ホーム" localSheetId="16">#REF!</definedName>
    <definedName name="養護老人ホーム" localSheetId="17">#REF!</definedName>
    <definedName name="養護老人ホーム" localSheetId="4">#REF!</definedName>
    <definedName name="養護老人ホーム" localSheetId="5">#REF!</definedName>
    <definedName name="養護老人ホーム" localSheetId="6">#REF!</definedName>
    <definedName name="養護老人ホーム" localSheetId="7">#REF!</definedName>
    <definedName name="養護老人ホーム" localSheetId="8">#REF!</definedName>
    <definedName name="養護老人ホーム" localSheetId="9">#REF!</definedName>
    <definedName name="養護老人ホーム" localSheetId="10">#REF!</definedName>
    <definedName name="養護老人ホーム" localSheetId="11">#REF!</definedName>
    <definedName name="養護老人ホー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24" l="1"/>
  <c r="B33" i="24"/>
  <c r="B32" i="24"/>
  <c r="B31" i="24"/>
  <c r="B30" i="24"/>
  <c r="B29" i="24"/>
  <c r="B28" i="24"/>
  <c r="B27" i="24"/>
  <c r="B26" i="24"/>
  <c r="B25" i="24"/>
  <c r="B24" i="24"/>
  <c r="B23" i="24"/>
  <c r="B22" i="24"/>
  <c r="B21" i="24"/>
  <c r="B20" i="24"/>
  <c r="AP105" i="141" l="1"/>
  <c r="AP104" i="141"/>
  <c r="AP38" i="141"/>
  <c r="E36" i="141"/>
  <c r="AU24" i="141" s="1"/>
  <c r="AV29" i="141"/>
  <c r="N29" i="141"/>
  <c r="AV28" i="141"/>
  <c r="AV27" i="141"/>
  <c r="E22" i="141"/>
  <c r="E15" i="141" s="1"/>
  <c r="X15" i="141" s="1"/>
  <c r="AH15" i="141" s="1"/>
  <c r="AO8" i="141"/>
  <c r="AU4" i="141"/>
  <c r="AP105" i="140"/>
  <c r="AP104" i="140"/>
  <c r="AP38" i="140"/>
  <c r="E36" i="140"/>
  <c r="AU24" i="140" s="1"/>
  <c r="AV29" i="140"/>
  <c r="N29" i="140"/>
  <c r="AV28" i="140"/>
  <c r="AV27" i="140"/>
  <c r="E22" i="140"/>
  <c r="E15" i="140" s="1"/>
  <c r="X15" i="140" s="1"/>
  <c r="AH15" i="140" s="1"/>
  <c r="AO8" i="140"/>
  <c r="AU4" i="140"/>
  <c r="AP105" i="139"/>
  <c r="AP104" i="139"/>
  <c r="AP38" i="139"/>
  <c r="E36" i="139"/>
  <c r="AU24" i="139" s="1"/>
  <c r="AV29" i="139"/>
  <c r="N29" i="139"/>
  <c r="AV28" i="139"/>
  <c r="AV27" i="139"/>
  <c r="E22" i="139"/>
  <c r="E15" i="139" s="1"/>
  <c r="X15" i="139" s="1"/>
  <c r="AH15" i="139" s="1"/>
  <c r="AO8" i="139"/>
  <c r="AU4" i="139"/>
  <c r="AP105" i="138"/>
  <c r="AP104" i="138"/>
  <c r="AP38" i="138"/>
  <c r="E36" i="138"/>
  <c r="AU24" i="138" s="1"/>
  <c r="AV29" i="138"/>
  <c r="N29" i="138"/>
  <c r="AV28" i="138"/>
  <c r="AV27" i="138"/>
  <c r="E22" i="138"/>
  <c r="E15" i="138" s="1"/>
  <c r="X15" i="138" s="1"/>
  <c r="AH15" i="138" s="1"/>
  <c r="AO8" i="138"/>
  <c r="AU4" i="138"/>
  <c r="AP105" i="137"/>
  <c r="AP104" i="137"/>
  <c r="AP38" i="137"/>
  <c r="E36" i="137"/>
  <c r="E29" i="137" s="1"/>
  <c r="AV29" i="137"/>
  <c r="N29" i="137"/>
  <c r="AV28" i="137"/>
  <c r="AV27" i="137"/>
  <c r="E22" i="137"/>
  <c r="E15" i="137" s="1"/>
  <c r="X15" i="137" s="1"/>
  <c r="AH15" i="137" s="1"/>
  <c r="AO8" i="137"/>
  <c r="AU4" i="137"/>
  <c r="AP105" i="136"/>
  <c r="AP104" i="136"/>
  <c r="AP38" i="136"/>
  <c r="E36" i="136"/>
  <c r="AU24" i="136" s="1"/>
  <c r="AV29" i="136"/>
  <c r="N29" i="136"/>
  <c r="AV28" i="136"/>
  <c r="AV27" i="136"/>
  <c r="E22" i="136"/>
  <c r="E15" i="136" s="1"/>
  <c r="X15" i="136" s="1"/>
  <c r="AH15" i="136" s="1"/>
  <c r="AU4" i="136"/>
  <c r="AP105" i="135"/>
  <c r="AP104" i="135"/>
  <c r="AP38" i="135"/>
  <c r="E36" i="135"/>
  <c r="AU24" i="135" s="1"/>
  <c r="AV29" i="135"/>
  <c r="N29" i="135"/>
  <c r="AV28" i="135"/>
  <c r="AV27" i="135"/>
  <c r="E22" i="135"/>
  <c r="E15" i="135" s="1"/>
  <c r="X15" i="135" s="1"/>
  <c r="AH15" i="135" s="1"/>
  <c r="AO8" i="135"/>
  <c r="AU4" i="135"/>
  <c r="AP105" i="134"/>
  <c r="AP104" i="134"/>
  <c r="AP38" i="134"/>
  <c r="E36" i="134"/>
  <c r="AU24" i="134" s="1"/>
  <c r="AV29" i="134"/>
  <c r="N29" i="134"/>
  <c r="AV28" i="134"/>
  <c r="AV27" i="134"/>
  <c r="E22" i="134"/>
  <c r="E15" i="134" s="1"/>
  <c r="X15" i="134" s="1"/>
  <c r="AH15" i="134" s="1"/>
  <c r="AO8" i="134"/>
  <c r="AU4" i="134"/>
  <c r="AP105" i="133"/>
  <c r="AP104" i="133"/>
  <c r="AP38" i="133"/>
  <c r="E36" i="133"/>
  <c r="AU24" i="133" s="1"/>
  <c r="AV29" i="133"/>
  <c r="N29" i="133"/>
  <c r="AV28" i="133"/>
  <c r="AV27" i="133" s="1"/>
  <c r="E22" i="133"/>
  <c r="E15" i="133" s="1"/>
  <c r="X15" i="133" s="1"/>
  <c r="AH15" i="133" s="1"/>
  <c r="AO8" i="133"/>
  <c r="AU4" i="133"/>
  <c r="AP105" i="132"/>
  <c r="AP104" i="132"/>
  <c r="AP38" i="132"/>
  <c r="E36" i="132"/>
  <c r="E29" i="132" s="1"/>
  <c r="AV29" i="132"/>
  <c r="N29" i="132"/>
  <c r="AV28" i="132"/>
  <c r="AV27" i="132"/>
  <c r="E22" i="132"/>
  <c r="E15" i="132" s="1"/>
  <c r="X15" i="132" s="1"/>
  <c r="AH15" i="132" s="1"/>
  <c r="AO8" i="132"/>
  <c r="AU4" i="132"/>
  <c r="AP105" i="131"/>
  <c r="AP104" i="131"/>
  <c r="AP38" i="131"/>
  <c r="E36" i="131"/>
  <c r="E29" i="131" s="1"/>
  <c r="AV29" i="131"/>
  <c r="N29" i="131"/>
  <c r="AV28" i="131"/>
  <c r="AV27" i="131"/>
  <c r="E22" i="131"/>
  <c r="E15" i="131" s="1"/>
  <c r="X15" i="131" s="1"/>
  <c r="AH15" i="131" s="1"/>
  <c r="AO8" i="131"/>
  <c r="AU4" i="131"/>
  <c r="AP105" i="130"/>
  <c r="AP104" i="130"/>
  <c r="AP38" i="130"/>
  <c r="E36" i="130"/>
  <c r="AU24" i="130" s="1"/>
  <c r="AV29" i="130"/>
  <c r="N29" i="130"/>
  <c r="AV28" i="130"/>
  <c r="AV27" i="130"/>
  <c r="E22" i="130"/>
  <c r="E15" i="130" s="1"/>
  <c r="X15" i="130" s="1"/>
  <c r="AH15" i="130" s="1"/>
  <c r="AO8" i="130"/>
  <c r="AU4" i="130"/>
  <c r="A2" i="130" s="1"/>
  <c r="AP105" i="129"/>
  <c r="AP104" i="129"/>
  <c r="AP38" i="129"/>
  <c r="E36" i="129"/>
  <c r="AU24" i="129" s="1"/>
  <c r="AV29" i="129"/>
  <c r="N29" i="129"/>
  <c r="AV28" i="129"/>
  <c r="AV27" i="129"/>
  <c r="E22" i="129"/>
  <c r="E15" i="129" s="1"/>
  <c r="X15" i="129" s="1"/>
  <c r="AH15" i="129" s="1"/>
  <c r="AO8" i="129"/>
  <c r="AU4" i="129"/>
  <c r="AP105" i="128"/>
  <c r="AP104" i="128"/>
  <c r="AP38" i="128"/>
  <c r="E36" i="128"/>
  <c r="E29" i="128" s="1"/>
  <c r="AV29" i="128"/>
  <c r="N29" i="128"/>
  <c r="AV28" i="128"/>
  <c r="AV27" i="128"/>
  <c r="E22" i="128"/>
  <c r="E15" i="128" s="1"/>
  <c r="X15" i="128" s="1"/>
  <c r="AH15" i="128" s="1"/>
  <c r="AO8" i="128"/>
  <c r="AU4" i="128"/>
  <c r="L23" i="24"/>
  <c r="L33" i="24"/>
  <c r="L34" i="24"/>
  <c r="L26" i="24"/>
  <c r="L28" i="24"/>
  <c r="L22" i="24"/>
  <c r="L24" i="24"/>
  <c r="L25" i="24"/>
  <c r="L27" i="24"/>
  <c r="L32" i="24"/>
  <c r="L31" i="24"/>
  <c r="L30" i="24"/>
  <c r="L29" i="24"/>
  <c r="L21" i="24"/>
  <c r="AU24" i="131" l="1"/>
  <c r="E29" i="134"/>
  <c r="E29" i="139"/>
  <c r="X29" i="139" s="1"/>
  <c r="AH29" i="139" s="1"/>
  <c r="E29" i="138"/>
  <c r="X29" i="138" s="1"/>
  <c r="AH29" i="138" s="1"/>
  <c r="AU11" i="138"/>
  <c r="A2" i="138" s="1"/>
  <c r="E29" i="136"/>
  <c r="X29" i="136" s="1"/>
  <c r="AH29" i="136" s="1"/>
  <c r="E29" i="135"/>
  <c r="X29" i="134"/>
  <c r="AH29" i="134" s="1"/>
  <c r="E29" i="133"/>
  <c r="X29" i="133"/>
  <c r="AH29" i="133" s="1"/>
  <c r="E29" i="140"/>
  <c r="X29" i="140" s="1"/>
  <c r="AH29" i="140" s="1"/>
  <c r="E29" i="141"/>
  <c r="X29" i="141"/>
  <c r="AH29" i="141" s="1"/>
  <c r="X29" i="131"/>
  <c r="AH29" i="131" s="1"/>
  <c r="AU11" i="135"/>
  <c r="A2" i="135" s="1"/>
  <c r="AU11" i="140"/>
  <c r="A2" i="140" s="1"/>
  <c r="AP108" i="134"/>
  <c r="AP108" i="139"/>
  <c r="AU11" i="132"/>
  <c r="AU11" i="137"/>
  <c r="E29" i="130"/>
  <c r="AP108" i="131"/>
  <c r="AU24" i="128"/>
  <c r="AU24" i="132"/>
  <c r="AU11" i="134"/>
  <c r="A2" i="134" s="1"/>
  <c r="AU24" i="137"/>
  <c r="X29" i="128"/>
  <c r="AH29" i="128" s="1"/>
  <c r="AP108" i="133"/>
  <c r="AU11" i="131"/>
  <c r="A2" i="131" s="1"/>
  <c r="X29" i="135"/>
  <c r="AH29" i="135" s="1"/>
  <c r="AP108" i="130"/>
  <c r="X29" i="132"/>
  <c r="AH29" i="132" s="1"/>
  <c r="X29" i="137"/>
  <c r="AH29" i="137" s="1"/>
  <c r="AP108" i="140"/>
  <c r="X29" i="130"/>
  <c r="AH29" i="130" s="1"/>
  <c r="AP108" i="141"/>
  <c r="AU11" i="141"/>
  <c r="A2" i="141" s="1"/>
  <c r="AU11" i="139"/>
  <c r="A2" i="139" s="1"/>
  <c r="AP108" i="138"/>
  <c r="AP108" i="137"/>
  <c r="AP108" i="136"/>
  <c r="AU11" i="136"/>
  <c r="A2" i="136" s="1"/>
  <c r="AP108" i="135"/>
  <c r="AU11" i="133"/>
  <c r="A2" i="133" s="1"/>
  <c r="AP108" i="132"/>
  <c r="AU11" i="130"/>
  <c r="AU11" i="129"/>
  <c r="A2" i="129" s="1"/>
  <c r="E29" i="129"/>
  <c r="X29" i="129"/>
  <c r="AH29" i="129" s="1"/>
  <c r="AP108" i="129"/>
  <c r="AU11" i="128"/>
  <c r="AP108" i="128"/>
  <c r="J30" i="24"/>
  <c r="J24" i="24"/>
  <c r="I31" i="24"/>
  <c r="J22" i="24"/>
  <c r="I32" i="24"/>
  <c r="J32" i="24"/>
  <c r="J26" i="24"/>
  <c r="J33" i="24"/>
  <c r="I27" i="24"/>
  <c r="I30" i="24"/>
  <c r="J31" i="24"/>
  <c r="J23" i="24"/>
  <c r="J28" i="24"/>
  <c r="I26" i="24"/>
  <c r="I22" i="24"/>
  <c r="J27" i="24"/>
  <c r="I33" i="24"/>
  <c r="I29" i="24"/>
  <c r="J34" i="24"/>
  <c r="J21" i="24"/>
  <c r="I21" i="24"/>
  <c r="I23" i="24"/>
  <c r="J29" i="24"/>
  <c r="I24" i="24"/>
  <c r="I28" i="24"/>
  <c r="I25" i="24"/>
  <c r="I34" i="24"/>
  <c r="J25" i="24"/>
  <c r="A2" i="137" l="1"/>
  <c r="A2" i="132"/>
  <c r="A2" i="128"/>
  <c r="AV29" i="61"/>
  <c r="AV28" i="61"/>
  <c r="AV27" i="61"/>
  <c r="AO8" i="61" l="1"/>
  <c r="M10" i="26"/>
  <c r="AU4" i="61"/>
  <c r="Q12" i="26" l="1"/>
  <c r="M12" i="26"/>
  <c r="M8" i="26"/>
  <c r="D3" i="124" l="1"/>
  <c r="D4" i="124"/>
  <c r="D5" i="124"/>
  <c r="D2" i="124"/>
  <c r="N29" i="61"/>
  <c r="E36" i="61" l="1"/>
  <c r="AU24" i="61" s="1"/>
  <c r="AP38" i="61"/>
  <c r="E22" i="61"/>
  <c r="AU11" i="61" s="1"/>
  <c r="L20" i="24"/>
  <c r="A2" i="61" l="1"/>
  <c r="E29" i="61"/>
  <c r="E15" i="61"/>
  <c r="AP20" i="24"/>
  <c r="AO20" i="24"/>
  <c r="AF20" i="24"/>
  <c r="AJ20" i="24"/>
  <c r="AR20" i="24"/>
  <c r="AS20" i="24"/>
  <c r="X29" i="61" l="1"/>
  <c r="AH29" i="61" s="1"/>
  <c r="X15" i="61"/>
  <c r="AH15" i="61" s="1"/>
  <c r="AP105" i="61"/>
  <c r="AP104" i="61"/>
  <c r="AI31" i="24"/>
  <c r="AO22" i="24"/>
  <c r="AQ30" i="24"/>
  <c r="AN34" i="24"/>
  <c r="AF28" i="24"/>
  <c r="AB21" i="24"/>
  <c r="AO26" i="24"/>
  <c r="AG30" i="24"/>
  <c r="AB26" i="24"/>
  <c r="AE25" i="24"/>
  <c r="AO32" i="24"/>
  <c r="AI20" i="24"/>
  <c r="AP25" i="24"/>
  <c r="AI28" i="24"/>
  <c r="AS21" i="24"/>
  <c r="AJ25" i="24"/>
  <c r="AD29" i="24"/>
  <c r="AQ24" i="24"/>
  <c r="AJ22" i="24"/>
  <c r="AJ24" i="24"/>
  <c r="AE22" i="24"/>
  <c r="AJ33" i="24"/>
  <c r="AP22" i="24"/>
  <c r="AD32" i="24"/>
  <c r="AH27" i="24"/>
  <c r="AE31" i="24"/>
  <c r="AJ26" i="24"/>
  <c r="AP29" i="24"/>
  <c r="AG33" i="24"/>
  <c r="AI25" i="24"/>
  <c r="J20" i="24"/>
  <c r="AM29" i="24"/>
  <c r="AB32" i="24"/>
  <c r="AJ34" i="24"/>
  <c r="AN32" i="24"/>
  <c r="AE26" i="24"/>
  <c r="AD31" i="24"/>
  <c r="AB20" i="24"/>
  <c r="AJ29" i="24"/>
  <c r="AN21" i="24"/>
  <c r="AQ27" i="24"/>
  <c r="AQ31" i="24"/>
  <c r="AP27" i="24"/>
  <c r="AH22" i="24"/>
  <c r="AM34" i="24"/>
  <c r="AH26" i="24"/>
  <c r="AN25" i="24"/>
  <c r="AS31" i="24"/>
  <c r="AD26" i="24"/>
  <c r="AP24" i="24"/>
  <c r="AH30" i="24"/>
  <c r="AP34" i="24"/>
  <c r="AS24" i="24"/>
  <c r="AO33" i="24"/>
  <c r="AQ32" i="24"/>
  <c r="AN20" i="24"/>
  <c r="AG22" i="24"/>
  <c r="AF25" i="24"/>
  <c r="AJ23" i="24"/>
  <c r="AM25" i="24"/>
  <c r="AM20" i="24"/>
  <c r="AI24" i="24"/>
  <c r="AF27" i="24"/>
  <c r="AH32" i="24"/>
  <c r="AG21" i="24"/>
  <c r="AH20" i="24"/>
  <c r="AB30" i="24"/>
  <c r="AJ30" i="24"/>
  <c r="AF33" i="24"/>
  <c r="AG28" i="24"/>
  <c r="AN33" i="24"/>
  <c r="AH28" i="24"/>
  <c r="AF29" i="24"/>
  <c r="AG20" i="24"/>
  <c r="AH29" i="24"/>
  <c r="AR33" i="24"/>
  <c r="AB27" i="24"/>
  <c r="AF23" i="24"/>
  <c r="AJ27" i="24"/>
  <c r="AR27" i="24"/>
  <c r="AQ28" i="24"/>
  <c r="AP28" i="24"/>
  <c r="AI21" i="24"/>
  <c r="AB33" i="24"/>
  <c r="AF26" i="24"/>
  <c r="AP23" i="24"/>
  <c r="AE20" i="24"/>
  <c r="AG32" i="24"/>
  <c r="AN26" i="24"/>
  <c r="AS34" i="24"/>
  <c r="AQ23" i="24"/>
  <c r="AO24" i="24"/>
  <c r="AH25" i="24"/>
  <c r="AE33" i="24"/>
  <c r="AN29" i="24"/>
  <c r="AO34" i="24"/>
  <c r="AS30" i="24"/>
  <c r="AD30" i="24"/>
  <c r="AE27" i="24"/>
  <c r="AP30" i="24"/>
  <c r="AG23" i="24"/>
  <c r="AD28" i="24"/>
  <c r="AB22" i="24"/>
  <c r="AQ22" i="24"/>
  <c r="AO27" i="24"/>
  <c r="AF22" i="24"/>
  <c r="AO23" i="24"/>
  <c r="AG27" i="24"/>
  <c r="AG24" i="24"/>
  <c r="AM26" i="24"/>
  <c r="AP21" i="24"/>
  <c r="AM22" i="24"/>
  <c r="AS23" i="24"/>
  <c r="AS26" i="24"/>
  <c r="AQ29" i="24"/>
  <c r="AE30" i="24"/>
  <c r="AJ28" i="24"/>
  <c r="AH23" i="24"/>
  <c r="AM28" i="24"/>
  <c r="AR26" i="24"/>
  <c r="AQ34" i="24"/>
  <c r="AG31" i="24"/>
  <c r="AB24" i="24"/>
  <c r="AG34" i="24"/>
  <c r="AR31" i="24"/>
  <c r="AE29" i="24"/>
  <c r="AP32" i="24"/>
  <c r="AD20" i="24"/>
  <c r="AI29" i="24"/>
  <c r="H20" i="24"/>
  <c r="AN22" i="24"/>
  <c r="AO28" i="24"/>
  <c r="AB34" i="24"/>
  <c r="AJ32" i="24"/>
  <c r="AM30" i="24"/>
  <c r="AE21" i="24"/>
  <c r="AO21" i="24"/>
  <c r="AE34" i="24"/>
  <c r="AJ21" i="24"/>
  <c r="AM32" i="24"/>
  <c r="AE28" i="24"/>
  <c r="AN28" i="24"/>
  <c r="AR22" i="24"/>
  <c r="AD34" i="24"/>
  <c r="AB25" i="24"/>
  <c r="AQ33" i="24"/>
  <c r="AN24" i="24"/>
  <c r="I20" i="24"/>
  <c r="AI32" i="24"/>
  <c r="AR30" i="24"/>
  <c r="AH34" i="24"/>
  <c r="AB29" i="24"/>
  <c r="AF30" i="24"/>
  <c r="AB23" i="24"/>
  <c r="AM21" i="24"/>
  <c r="AR29" i="24"/>
  <c r="AR24" i="24"/>
  <c r="AO25" i="24"/>
  <c r="AS29" i="24"/>
  <c r="AE23" i="24"/>
  <c r="AI23" i="24"/>
  <c r="AI22" i="24"/>
  <c r="AM31" i="24"/>
  <c r="AN30" i="24"/>
  <c r="AS25" i="24"/>
  <c r="AN23" i="24"/>
  <c r="AS27" i="24"/>
  <c r="AI30" i="24"/>
  <c r="AH33" i="24"/>
  <c r="AD23" i="24"/>
  <c r="AQ25" i="24"/>
  <c r="AF21" i="24"/>
  <c r="AI27" i="24"/>
  <c r="AD24" i="24"/>
  <c r="C20" i="24"/>
  <c r="AG26" i="24"/>
  <c r="AP31" i="24"/>
  <c r="AM33" i="24"/>
  <c r="AD33" i="24"/>
  <c r="AR23" i="24"/>
  <c r="AI34" i="24"/>
  <c r="AO31" i="24"/>
  <c r="AF32" i="24"/>
  <c r="AP33" i="24"/>
  <c r="AJ31" i="24"/>
  <c r="AM23" i="24"/>
  <c r="AO30" i="24"/>
  <c r="AB31" i="24"/>
  <c r="AQ21" i="24"/>
  <c r="AS28" i="24"/>
  <c r="AB28" i="24"/>
  <c r="AE32" i="24"/>
  <c r="AP26" i="24"/>
  <c r="AN31" i="24"/>
  <c r="AO29" i="24"/>
  <c r="AE24" i="24"/>
  <c r="AI26" i="24"/>
  <c r="AD27" i="24"/>
  <c r="AR25" i="24"/>
  <c r="AN27" i="24"/>
  <c r="AI33" i="24"/>
  <c r="AR28" i="24"/>
  <c r="AH21" i="24"/>
  <c r="AM24" i="24"/>
  <c r="AM27" i="24"/>
  <c r="AF24" i="24"/>
  <c r="AR34" i="24"/>
  <c r="AD25" i="24"/>
  <c r="AQ20" i="24"/>
  <c r="AS22" i="24"/>
  <c r="AR32" i="24"/>
  <c r="AH24" i="24"/>
  <c r="AR21" i="24"/>
  <c r="AH31" i="24"/>
  <c r="AF31" i="24"/>
  <c r="AG25" i="24"/>
  <c r="AG29" i="24"/>
  <c r="AD22" i="24"/>
  <c r="AS32" i="24"/>
  <c r="AQ26" i="24"/>
  <c r="AS33" i="24"/>
  <c r="AD21" i="24"/>
  <c r="AF34" i="24"/>
  <c r="AL21" i="24" l="1"/>
  <c r="AC21" i="24"/>
  <c r="AL27" i="24"/>
  <c r="AC27" i="24"/>
  <c r="AL28" i="24"/>
  <c r="AC28" i="24"/>
  <c r="AL30" i="24"/>
  <c r="AC30" i="24"/>
  <c r="AL34" i="24"/>
  <c r="AC34" i="24"/>
  <c r="AL23" i="24"/>
  <c r="AC23" i="24"/>
  <c r="AC20" i="24"/>
  <c r="AL24" i="24"/>
  <c r="AC24" i="24"/>
  <c r="AL25" i="24"/>
  <c r="AC25" i="24"/>
  <c r="AL33" i="24"/>
  <c r="AC33" i="24"/>
  <c r="AL20" i="24"/>
  <c r="AL29" i="24"/>
  <c r="AC29" i="24"/>
  <c r="AL32" i="24"/>
  <c r="AC32" i="24"/>
  <c r="AL26" i="24"/>
  <c r="AC26" i="24"/>
  <c r="AL31" i="24"/>
  <c r="AC31" i="24"/>
  <c r="AL22" i="24"/>
  <c r="AC22" i="24"/>
  <c r="K20" i="24"/>
  <c r="AP108" i="61"/>
  <c r="D33" i="24"/>
  <c r="E32" i="24"/>
  <c r="E28" i="24"/>
  <c r="D25" i="24"/>
  <c r="H31" i="24"/>
  <c r="D23" i="24"/>
  <c r="H21" i="24"/>
  <c r="C24" i="24"/>
  <c r="D26" i="24"/>
  <c r="H34" i="24"/>
  <c r="D29" i="24"/>
  <c r="E34" i="24"/>
  <c r="D32" i="24"/>
  <c r="C31" i="24"/>
  <c r="C28" i="24"/>
  <c r="H25" i="24"/>
  <c r="E31" i="24"/>
  <c r="D24" i="24"/>
  <c r="D34" i="24"/>
  <c r="D28" i="24"/>
  <c r="E26" i="24"/>
  <c r="H28" i="24"/>
  <c r="D20" i="24"/>
  <c r="D31" i="24"/>
  <c r="C30" i="24"/>
  <c r="C32" i="24"/>
  <c r="E25" i="24"/>
  <c r="D27" i="24"/>
  <c r="H22" i="24"/>
  <c r="C29" i="24"/>
  <c r="E21" i="24"/>
  <c r="H30" i="24"/>
  <c r="H27" i="24"/>
  <c r="E22" i="24"/>
  <c r="E33" i="24"/>
  <c r="E24" i="24"/>
  <c r="E27" i="24"/>
  <c r="H26" i="24"/>
  <c r="C22" i="24"/>
  <c r="D21" i="24"/>
  <c r="E23" i="24"/>
  <c r="H23" i="24"/>
  <c r="E29" i="24"/>
  <c r="H24" i="24"/>
  <c r="C34" i="24"/>
  <c r="H29" i="24"/>
  <c r="C21" i="24"/>
  <c r="C25" i="24"/>
  <c r="C27" i="24"/>
  <c r="C23" i="24"/>
  <c r="H32" i="24"/>
  <c r="D30" i="24"/>
  <c r="D22" i="24"/>
  <c r="C33" i="24"/>
  <c r="H33" i="24"/>
  <c r="C26" i="24"/>
  <c r="E30" i="24"/>
  <c r="H15" i="24" l="1"/>
  <c r="H14" i="24"/>
  <c r="K30" i="24"/>
  <c r="K23" i="24"/>
  <c r="K28" i="24"/>
  <c r="K27" i="24"/>
  <c r="K33" i="24"/>
  <c r="K24" i="24"/>
  <c r="K29" i="24"/>
  <c r="K25" i="24"/>
  <c r="K34" i="24"/>
  <c r="K32" i="24"/>
  <c r="K31" i="24"/>
  <c r="K21" i="24"/>
  <c r="K26" i="24"/>
  <c r="K22" i="24"/>
  <c r="H13" i="24" l="1"/>
  <c r="A2" i="24" s="1"/>
  <c r="L26" i="26" l="1"/>
  <c r="A2"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島袋　慎吾</author>
    <author>本田 周一</author>
  </authors>
  <commentList>
    <comment ref="H38" authorId="0" shapeId="0" xr:uid="{00000000-0006-0000-0100-000001000000}">
      <text>
        <r>
          <rPr>
            <sz val="9"/>
            <color indexed="81"/>
            <rFont val="MS P ゴシック"/>
            <family val="3"/>
            <charset val="128"/>
          </rPr>
          <t xml:space="preserve">リストから選択してください。
</t>
        </r>
      </text>
    </comment>
    <comment ref="H42" authorId="1" shapeId="0" xr:uid="{00000000-0006-0000-0100-000002000000}">
      <text>
        <r>
          <rPr>
            <sz val="9"/>
            <color indexed="81"/>
            <rFont val="MS P ゴシック"/>
            <family val="3"/>
            <charset val="128"/>
          </rPr>
          <t>カナ表記です。
通帳裏面のカナ表記と一致させてください。
例）
シャ）オキナワケン
カ）オキナワケン
カ．オキナワケン</t>
        </r>
        <r>
          <rPr>
            <b/>
            <sz val="9"/>
            <color indexed="81"/>
            <rFont val="MS P ゴシック"/>
            <family val="3"/>
            <charset val="128"/>
          </rPr>
          <t xml:space="preserve">　
</t>
        </r>
        <r>
          <rPr>
            <sz val="9"/>
            <color indexed="81"/>
            <rFont val="MS P ゴシック"/>
            <family val="3"/>
            <charset val="128"/>
          </rPr>
          <t>誤った例）
社会福祉法人沖縄県　代表理事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L20" authorId="0" shapeId="0" xr:uid="{00000000-0006-0000-0200-000001000000}">
      <text>
        <r>
          <rPr>
            <b/>
            <sz val="11"/>
            <color indexed="81"/>
            <rFont val="ＭＳ Ｐゴシック"/>
            <family val="3"/>
            <charset val="128"/>
          </rPr>
          <t>各個票の誓約事項に「○」が選択されていない場合こちらのセルに、「OK」が表示されず、正しくデータが反映されません。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00000000-0006-0000-0300-000002000000}">
      <text>
        <r>
          <rPr>
            <sz val="9"/>
            <color indexed="81"/>
            <rFont val="MS P ゴシック"/>
            <family val="3"/>
            <charset val="128"/>
          </rPr>
          <t>選定額に補助率を乗じた額（千円未満切り捨て）が自動入力されます（事業３も同様）。</t>
        </r>
      </text>
    </comment>
    <comment ref="N29" authorId="0" shapeId="0" xr:uid="{00000000-0006-0000-0300-000003000000}">
      <text>
        <r>
          <rPr>
            <sz val="9"/>
            <color indexed="81"/>
            <rFont val="MS P ゴシック"/>
            <family val="3"/>
            <charset val="128"/>
          </rPr>
          <t xml:space="preserve">端末購入の有無をもとに自動算出されます。
</t>
        </r>
      </text>
    </comment>
    <comment ref="AH29" authorId="0" shapeId="0" xr:uid="{00000000-0006-0000-0300-000004000000}">
      <text>
        <r>
          <rPr>
            <sz val="9"/>
            <color indexed="81"/>
            <rFont val="MS P ゴシック"/>
            <family val="3"/>
            <charset val="128"/>
          </rPr>
          <t xml:space="preserve">選定額に補助率を乗じた額（千円未満切り捨て）が自動入力されます。
</t>
        </r>
      </text>
    </comment>
    <comment ref="A38" authorId="1" shapeId="0" xr:uid="{00000000-0006-0000-0300-000005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00000000-0006-0000-0300-000006000000}">
      <text>
        <r>
          <rPr>
            <sz val="9"/>
            <color indexed="81"/>
            <rFont val="ＭＳ Ｐゴシック"/>
            <family val="3"/>
            <charset val="128"/>
          </rPr>
          <t>「NG」の場合は誓約事項のチェック漏れです。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00000000-0006-0000-0400-000002000000}">
      <text>
        <r>
          <rPr>
            <sz val="9"/>
            <color indexed="81"/>
            <rFont val="MS P ゴシック"/>
            <family val="3"/>
            <charset val="128"/>
          </rPr>
          <t>選定額に補助率を乗じた額（千円未満切り捨て）が自動入力されます（事業３も同様）。</t>
        </r>
      </text>
    </comment>
    <comment ref="N29" authorId="0" shapeId="0" xr:uid="{00000000-0006-0000-0400-000003000000}">
      <text>
        <r>
          <rPr>
            <sz val="9"/>
            <color indexed="81"/>
            <rFont val="MS P ゴシック"/>
            <family val="3"/>
            <charset val="128"/>
          </rPr>
          <t xml:space="preserve">端末購入の有無をもとに自動算出されます。
</t>
        </r>
      </text>
    </comment>
    <comment ref="AH29" authorId="0" shapeId="0" xr:uid="{00000000-0006-0000-0400-000004000000}">
      <text>
        <r>
          <rPr>
            <sz val="9"/>
            <color indexed="81"/>
            <rFont val="MS P ゴシック"/>
            <family val="3"/>
            <charset val="128"/>
          </rPr>
          <t xml:space="preserve">選定額に補助率を乗じた額（千円未満切り捨て）が自動入力されます。
</t>
        </r>
      </text>
    </comment>
    <comment ref="A38" authorId="1" shapeId="0" xr:uid="{00000000-0006-0000-0400-000005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00000000-0006-0000-0400-000006000000}">
      <text>
        <r>
          <rPr>
            <sz val="9"/>
            <color indexed="81"/>
            <rFont val="ＭＳ Ｐゴシック"/>
            <family val="3"/>
            <charset val="128"/>
          </rPr>
          <t>「NG」の場合は誓約事項のチェック漏れです。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00000000-0006-0000-0500-000002000000}">
      <text>
        <r>
          <rPr>
            <sz val="9"/>
            <color indexed="81"/>
            <rFont val="MS P ゴシック"/>
            <family val="3"/>
            <charset val="128"/>
          </rPr>
          <t>選定額に補助率を乗じた額（千円未満切り捨て）が自動入力されます（事業３も同様）。</t>
        </r>
      </text>
    </comment>
    <comment ref="N29" authorId="0" shapeId="0" xr:uid="{00000000-0006-0000-0500-000003000000}">
      <text>
        <r>
          <rPr>
            <sz val="9"/>
            <color indexed="81"/>
            <rFont val="MS P ゴシック"/>
            <family val="3"/>
            <charset val="128"/>
          </rPr>
          <t xml:space="preserve">端末購入の有無をもとに自動算出されます。
</t>
        </r>
      </text>
    </comment>
    <comment ref="AH29" authorId="0" shapeId="0" xr:uid="{00000000-0006-0000-0500-000004000000}">
      <text>
        <r>
          <rPr>
            <sz val="9"/>
            <color indexed="81"/>
            <rFont val="MS P ゴシック"/>
            <family val="3"/>
            <charset val="128"/>
          </rPr>
          <t xml:space="preserve">選定額に補助率を乗じた額（千円未満切り捨て）が自動入力されます。
</t>
        </r>
      </text>
    </comment>
    <comment ref="A38" authorId="1" shapeId="0" xr:uid="{00000000-0006-0000-0500-000005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00000000-0006-0000-0500-000006000000}">
      <text>
        <r>
          <rPr>
            <sz val="9"/>
            <color indexed="81"/>
            <rFont val="ＭＳ Ｐゴシック"/>
            <family val="3"/>
            <charset val="128"/>
          </rPr>
          <t>「NG」の場合は誓約事項のチェック漏れです。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00000000-0006-0000-0600-000002000000}">
      <text>
        <r>
          <rPr>
            <sz val="9"/>
            <color indexed="81"/>
            <rFont val="MS P ゴシック"/>
            <family val="3"/>
            <charset val="128"/>
          </rPr>
          <t>選定額に補助率を乗じた額（千円未満切り捨て）が自動入力されます（事業３も同様）。</t>
        </r>
      </text>
    </comment>
    <comment ref="N29" authorId="0" shapeId="0" xr:uid="{00000000-0006-0000-0600-000003000000}">
      <text>
        <r>
          <rPr>
            <sz val="9"/>
            <color indexed="81"/>
            <rFont val="MS P ゴシック"/>
            <family val="3"/>
            <charset val="128"/>
          </rPr>
          <t xml:space="preserve">端末購入の有無をもとに自動算出されます。
</t>
        </r>
      </text>
    </comment>
    <comment ref="AH29" authorId="0" shapeId="0" xr:uid="{00000000-0006-0000-0600-000004000000}">
      <text>
        <r>
          <rPr>
            <sz val="9"/>
            <color indexed="81"/>
            <rFont val="MS P ゴシック"/>
            <family val="3"/>
            <charset val="128"/>
          </rPr>
          <t xml:space="preserve">選定額に補助率を乗じた額（千円未満切り捨て）が自動入力されます。
</t>
        </r>
      </text>
    </comment>
    <comment ref="A38" authorId="1" shapeId="0" xr:uid="{00000000-0006-0000-0600-000005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00000000-0006-0000-0600-000006000000}">
      <text>
        <r>
          <rPr>
            <sz val="9"/>
            <color indexed="81"/>
            <rFont val="ＭＳ Ｐゴシック"/>
            <family val="3"/>
            <charset val="128"/>
          </rPr>
          <t>「NG」の場合は誓約事項のチェック漏れです。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00000000-0006-0000-0700-000002000000}">
      <text>
        <r>
          <rPr>
            <sz val="9"/>
            <color indexed="81"/>
            <rFont val="MS P ゴシック"/>
            <family val="3"/>
            <charset val="128"/>
          </rPr>
          <t>選定額に補助率を乗じた額（千円未満切り捨て）が自動入力されます（事業３も同様）。</t>
        </r>
      </text>
    </comment>
    <comment ref="N29" authorId="0" shapeId="0" xr:uid="{00000000-0006-0000-0700-000003000000}">
      <text>
        <r>
          <rPr>
            <sz val="9"/>
            <color indexed="81"/>
            <rFont val="MS P ゴシック"/>
            <family val="3"/>
            <charset val="128"/>
          </rPr>
          <t xml:space="preserve">端末購入の有無をもとに自動算出されます。
</t>
        </r>
      </text>
    </comment>
    <comment ref="AH29" authorId="0" shapeId="0" xr:uid="{00000000-0006-0000-0700-000004000000}">
      <text>
        <r>
          <rPr>
            <sz val="9"/>
            <color indexed="81"/>
            <rFont val="MS P ゴシック"/>
            <family val="3"/>
            <charset val="128"/>
          </rPr>
          <t xml:space="preserve">選定額に補助率を乗じた額（千円未満切り捨て）が自動入力されます。
</t>
        </r>
      </text>
    </comment>
    <comment ref="A38" authorId="1" shapeId="0" xr:uid="{00000000-0006-0000-0700-000005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00000000-0006-0000-0700-000006000000}">
      <text>
        <r>
          <rPr>
            <sz val="9"/>
            <color indexed="81"/>
            <rFont val="ＭＳ Ｐゴシック"/>
            <family val="3"/>
            <charset val="128"/>
          </rPr>
          <t>「NG」の場合は誓約事項のチェック漏れです。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00000000-0006-0000-0800-000002000000}">
      <text>
        <r>
          <rPr>
            <sz val="9"/>
            <color indexed="81"/>
            <rFont val="MS P ゴシック"/>
            <family val="3"/>
            <charset val="128"/>
          </rPr>
          <t>選定額に補助率を乗じた額（千円未満切り捨て）が自動入力されます（事業３も同様）。</t>
        </r>
      </text>
    </comment>
    <comment ref="N29" authorId="0" shapeId="0" xr:uid="{00000000-0006-0000-0800-000003000000}">
      <text>
        <r>
          <rPr>
            <sz val="9"/>
            <color indexed="81"/>
            <rFont val="MS P ゴシック"/>
            <family val="3"/>
            <charset val="128"/>
          </rPr>
          <t xml:space="preserve">端末購入の有無をもとに自動算出されます。
</t>
        </r>
      </text>
    </comment>
    <comment ref="AH29" authorId="0" shapeId="0" xr:uid="{00000000-0006-0000-0800-000004000000}">
      <text>
        <r>
          <rPr>
            <sz val="9"/>
            <color indexed="81"/>
            <rFont val="MS P ゴシック"/>
            <family val="3"/>
            <charset val="128"/>
          </rPr>
          <t xml:space="preserve">選定額に補助率を乗じた額（千円未満切り捨て）が自動入力されます。
</t>
        </r>
      </text>
    </comment>
    <comment ref="A38" authorId="1" shapeId="0" xr:uid="{00000000-0006-0000-0800-000005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00000000-0006-0000-0800-000006000000}">
      <text>
        <r>
          <rPr>
            <sz val="9"/>
            <color indexed="81"/>
            <rFont val="ＭＳ Ｐゴシック"/>
            <family val="3"/>
            <charset val="128"/>
          </rPr>
          <t>「NG」の場合は誓約事項のチェック漏れです。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00000000-0006-0000-0900-000002000000}">
      <text>
        <r>
          <rPr>
            <sz val="9"/>
            <color indexed="81"/>
            <rFont val="MS P ゴシック"/>
            <family val="3"/>
            <charset val="128"/>
          </rPr>
          <t>選定額に補助率を乗じた額（千円未満切り捨て）が自動入力されます（事業３も同様）。</t>
        </r>
      </text>
    </comment>
    <comment ref="N29" authorId="0" shapeId="0" xr:uid="{00000000-0006-0000-0900-000003000000}">
      <text>
        <r>
          <rPr>
            <sz val="9"/>
            <color indexed="81"/>
            <rFont val="MS P ゴシック"/>
            <family val="3"/>
            <charset val="128"/>
          </rPr>
          <t xml:space="preserve">端末購入の有無をもとに自動算出されます。
</t>
        </r>
      </text>
    </comment>
    <comment ref="AH29" authorId="0" shapeId="0" xr:uid="{00000000-0006-0000-0900-000004000000}">
      <text>
        <r>
          <rPr>
            <sz val="9"/>
            <color indexed="81"/>
            <rFont val="MS P ゴシック"/>
            <family val="3"/>
            <charset val="128"/>
          </rPr>
          <t xml:space="preserve">選定額に補助率を乗じた額（千円未満切り捨て）が自動入力されます。
</t>
        </r>
      </text>
    </comment>
    <comment ref="A38" authorId="1" shapeId="0" xr:uid="{00000000-0006-0000-0900-000005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00000000-0006-0000-0900-000006000000}">
      <text>
        <r>
          <rPr>
            <sz val="9"/>
            <color indexed="81"/>
            <rFont val="ＭＳ Ｐゴシック"/>
            <family val="3"/>
            <charset val="128"/>
          </rPr>
          <t>「NG」の場合は誓約事項のチェック漏れです。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00000000-0006-0000-0A00-000002000000}">
      <text>
        <r>
          <rPr>
            <sz val="9"/>
            <color indexed="81"/>
            <rFont val="MS P ゴシック"/>
            <family val="3"/>
            <charset val="128"/>
          </rPr>
          <t>選定額に補助率を乗じた額（千円未満切り捨て）が自動入力されます（事業３も同様）。</t>
        </r>
      </text>
    </comment>
    <comment ref="N29" authorId="0" shapeId="0" xr:uid="{00000000-0006-0000-0A00-000003000000}">
      <text>
        <r>
          <rPr>
            <sz val="9"/>
            <color indexed="81"/>
            <rFont val="MS P ゴシック"/>
            <family val="3"/>
            <charset val="128"/>
          </rPr>
          <t xml:space="preserve">端末購入の有無をもとに自動算出されます。
</t>
        </r>
      </text>
    </comment>
    <comment ref="AH29" authorId="0" shapeId="0" xr:uid="{00000000-0006-0000-0A00-000004000000}">
      <text>
        <r>
          <rPr>
            <sz val="9"/>
            <color indexed="81"/>
            <rFont val="MS P ゴシック"/>
            <family val="3"/>
            <charset val="128"/>
          </rPr>
          <t xml:space="preserve">選定額に補助率を乗じた額（千円未満切り捨て）が自動入力されます。
</t>
        </r>
      </text>
    </comment>
    <comment ref="A38" authorId="1" shapeId="0" xr:uid="{00000000-0006-0000-0A00-000005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00000000-0006-0000-0A00-000006000000}">
      <text>
        <r>
          <rPr>
            <sz val="9"/>
            <color indexed="81"/>
            <rFont val="ＭＳ Ｐゴシック"/>
            <family val="3"/>
            <charset val="128"/>
          </rPr>
          <t>「NG」の場合は誓約事項のチェック漏れです。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00000000-0006-0000-0B00-000002000000}">
      <text>
        <r>
          <rPr>
            <sz val="9"/>
            <color indexed="81"/>
            <rFont val="MS P ゴシック"/>
            <family val="3"/>
            <charset val="128"/>
          </rPr>
          <t>選定額に補助率を乗じた額（千円未満切り捨て）が自動入力されます（事業３も同様）。</t>
        </r>
      </text>
    </comment>
    <comment ref="N29" authorId="0" shapeId="0" xr:uid="{00000000-0006-0000-0B00-000003000000}">
      <text>
        <r>
          <rPr>
            <sz val="9"/>
            <color indexed="81"/>
            <rFont val="MS P ゴシック"/>
            <family val="3"/>
            <charset val="128"/>
          </rPr>
          <t xml:space="preserve">端末購入の有無をもとに自動算出されます。
</t>
        </r>
      </text>
    </comment>
    <comment ref="AH29" authorId="0" shapeId="0" xr:uid="{00000000-0006-0000-0B00-000004000000}">
      <text>
        <r>
          <rPr>
            <sz val="9"/>
            <color indexed="81"/>
            <rFont val="MS P ゴシック"/>
            <family val="3"/>
            <charset val="128"/>
          </rPr>
          <t xml:space="preserve">選定額に補助率を乗じた額（千円未満切り捨て）が自動入力されます。
</t>
        </r>
      </text>
    </comment>
    <comment ref="A38" authorId="1" shapeId="0" xr:uid="{00000000-0006-0000-0B00-000005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00000000-0006-0000-0B00-000006000000}">
      <text>
        <r>
          <rPr>
            <sz val="9"/>
            <color indexed="81"/>
            <rFont val="ＭＳ Ｐゴシック"/>
            <family val="3"/>
            <charset val="128"/>
          </rPr>
          <t>「NG」の場合は誓約事項のチェック漏れです。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00000000-0006-0000-0C00-000002000000}">
      <text>
        <r>
          <rPr>
            <sz val="9"/>
            <color indexed="81"/>
            <rFont val="MS P ゴシック"/>
            <family val="3"/>
            <charset val="128"/>
          </rPr>
          <t>選定額に補助率を乗じた額（千円未満切り捨て）が自動入力されます（事業３も同様）。</t>
        </r>
      </text>
    </comment>
    <comment ref="N29" authorId="0" shapeId="0" xr:uid="{00000000-0006-0000-0C00-000003000000}">
      <text>
        <r>
          <rPr>
            <sz val="9"/>
            <color indexed="81"/>
            <rFont val="MS P ゴシック"/>
            <family val="3"/>
            <charset val="128"/>
          </rPr>
          <t xml:space="preserve">端末購入の有無をもとに自動算出されます。
</t>
        </r>
      </text>
    </comment>
    <comment ref="AH29" authorId="0" shapeId="0" xr:uid="{00000000-0006-0000-0C00-000004000000}">
      <text>
        <r>
          <rPr>
            <sz val="9"/>
            <color indexed="81"/>
            <rFont val="MS P ゴシック"/>
            <family val="3"/>
            <charset val="128"/>
          </rPr>
          <t xml:space="preserve">選定額に補助率を乗じた額（千円未満切り捨て）が自動入力されます。
</t>
        </r>
      </text>
    </comment>
    <comment ref="A38" authorId="1" shapeId="0" xr:uid="{00000000-0006-0000-0C00-000005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00000000-0006-0000-0C00-000006000000}">
      <text>
        <r>
          <rPr>
            <sz val="9"/>
            <color indexed="81"/>
            <rFont val="ＭＳ Ｐゴシック"/>
            <family val="3"/>
            <charset val="128"/>
          </rPr>
          <t>「NG」の場合は誓約事項のチェック漏れです。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00000000-0006-0000-0D00-000002000000}">
      <text>
        <r>
          <rPr>
            <sz val="9"/>
            <color indexed="81"/>
            <rFont val="MS P ゴシック"/>
            <family val="3"/>
            <charset val="128"/>
          </rPr>
          <t>選定額に補助率を乗じた額（千円未満切り捨て）が自動入力されます（事業３も同様）。</t>
        </r>
      </text>
    </comment>
    <comment ref="N29" authorId="0" shapeId="0" xr:uid="{00000000-0006-0000-0D00-000003000000}">
      <text>
        <r>
          <rPr>
            <sz val="9"/>
            <color indexed="81"/>
            <rFont val="MS P ゴシック"/>
            <family val="3"/>
            <charset val="128"/>
          </rPr>
          <t xml:space="preserve">端末購入の有無をもとに自動算出されます。
</t>
        </r>
      </text>
    </comment>
    <comment ref="AH29" authorId="0" shapeId="0" xr:uid="{00000000-0006-0000-0D00-000004000000}">
      <text>
        <r>
          <rPr>
            <sz val="9"/>
            <color indexed="81"/>
            <rFont val="MS P ゴシック"/>
            <family val="3"/>
            <charset val="128"/>
          </rPr>
          <t xml:space="preserve">選定額に補助率を乗じた額（千円未満切り捨て）が自動入力されます。
</t>
        </r>
      </text>
    </comment>
    <comment ref="A38" authorId="1" shapeId="0" xr:uid="{00000000-0006-0000-0D00-000005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00000000-0006-0000-0D00-000006000000}">
      <text>
        <r>
          <rPr>
            <sz val="9"/>
            <color indexed="81"/>
            <rFont val="ＭＳ Ｐゴシック"/>
            <family val="3"/>
            <charset val="128"/>
          </rPr>
          <t>「NG」の場合は誓約事項のチェック漏れです。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00000000-0006-0000-0E00-000002000000}">
      <text>
        <r>
          <rPr>
            <sz val="9"/>
            <color indexed="81"/>
            <rFont val="MS P ゴシック"/>
            <family val="3"/>
            <charset val="128"/>
          </rPr>
          <t>選定額に補助率を乗じた額（千円未満切り捨て）が自動入力されます（事業３も同様）。</t>
        </r>
      </text>
    </comment>
    <comment ref="N29" authorId="0" shapeId="0" xr:uid="{00000000-0006-0000-0E00-000003000000}">
      <text>
        <r>
          <rPr>
            <sz val="9"/>
            <color indexed="81"/>
            <rFont val="MS P ゴシック"/>
            <family val="3"/>
            <charset val="128"/>
          </rPr>
          <t xml:space="preserve">端末購入の有無をもとに自動算出されます。
</t>
        </r>
      </text>
    </comment>
    <comment ref="AH29" authorId="0" shapeId="0" xr:uid="{00000000-0006-0000-0E00-000004000000}">
      <text>
        <r>
          <rPr>
            <sz val="9"/>
            <color indexed="81"/>
            <rFont val="MS P ゴシック"/>
            <family val="3"/>
            <charset val="128"/>
          </rPr>
          <t xml:space="preserve">選定額に補助率を乗じた額（千円未満切り捨て）が自動入力されます。
</t>
        </r>
      </text>
    </comment>
    <comment ref="A38" authorId="1" shapeId="0" xr:uid="{00000000-0006-0000-0E00-000005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00000000-0006-0000-0E00-000006000000}">
      <text>
        <r>
          <rPr>
            <sz val="9"/>
            <color indexed="81"/>
            <rFont val="ＭＳ Ｐゴシック"/>
            <family val="3"/>
            <charset val="128"/>
          </rPr>
          <t>「NG」の場合は誓約事項のチェック漏れです。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00000000-0006-0000-0F00-000002000000}">
      <text>
        <r>
          <rPr>
            <sz val="9"/>
            <color indexed="81"/>
            <rFont val="MS P ゴシック"/>
            <family val="3"/>
            <charset val="128"/>
          </rPr>
          <t>選定額に補助率を乗じた額（千円未満切り捨て）が自動入力されます（事業３も同様）。</t>
        </r>
      </text>
    </comment>
    <comment ref="N29" authorId="0" shapeId="0" xr:uid="{00000000-0006-0000-0F00-000003000000}">
      <text>
        <r>
          <rPr>
            <sz val="9"/>
            <color indexed="81"/>
            <rFont val="MS P ゴシック"/>
            <family val="3"/>
            <charset val="128"/>
          </rPr>
          <t xml:space="preserve">端末購入の有無をもとに自動算出されます。
</t>
        </r>
      </text>
    </comment>
    <comment ref="AH29" authorId="0" shapeId="0" xr:uid="{00000000-0006-0000-0F00-000004000000}">
      <text>
        <r>
          <rPr>
            <sz val="9"/>
            <color indexed="81"/>
            <rFont val="MS P ゴシック"/>
            <family val="3"/>
            <charset val="128"/>
          </rPr>
          <t xml:space="preserve">選定額に補助率を乗じた額（千円未満切り捨て）が自動入力されます。
</t>
        </r>
      </text>
    </comment>
    <comment ref="A38" authorId="1" shapeId="0" xr:uid="{00000000-0006-0000-0F00-000005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00000000-0006-0000-0F00-000006000000}">
      <text>
        <r>
          <rPr>
            <sz val="9"/>
            <color indexed="81"/>
            <rFont val="ＭＳ Ｐゴシック"/>
            <family val="3"/>
            <charset val="128"/>
          </rPr>
          <t>「NG」の場合は誓約事項のチェック漏れです。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00000000-0006-0000-1000-000002000000}">
      <text>
        <r>
          <rPr>
            <sz val="9"/>
            <color indexed="81"/>
            <rFont val="MS P ゴシック"/>
            <family val="3"/>
            <charset val="128"/>
          </rPr>
          <t>選定額に補助率を乗じた額（千円未満切り捨て）が自動入力されます（事業３も同様）。</t>
        </r>
      </text>
    </comment>
    <comment ref="N29" authorId="0" shapeId="0" xr:uid="{00000000-0006-0000-1000-000003000000}">
      <text>
        <r>
          <rPr>
            <sz val="9"/>
            <color indexed="81"/>
            <rFont val="MS P ゴシック"/>
            <family val="3"/>
            <charset val="128"/>
          </rPr>
          <t xml:space="preserve">端末購入の有無をもとに自動算出されます。
</t>
        </r>
      </text>
    </comment>
    <comment ref="AH29" authorId="0" shapeId="0" xr:uid="{00000000-0006-0000-1000-000004000000}">
      <text>
        <r>
          <rPr>
            <sz val="9"/>
            <color indexed="81"/>
            <rFont val="MS P ゴシック"/>
            <family val="3"/>
            <charset val="128"/>
          </rPr>
          <t xml:space="preserve">選定額に補助率を乗じた額（千円未満切り捨て）が自動入力されます。
</t>
        </r>
      </text>
    </comment>
    <comment ref="A38" authorId="1" shapeId="0" xr:uid="{00000000-0006-0000-1000-000005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00000000-0006-0000-1000-000006000000}">
      <text>
        <r>
          <rPr>
            <sz val="9"/>
            <color indexed="81"/>
            <rFont val="ＭＳ Ｐゴシック"/>
            <family val="3"/>
            <charset val="128"/>
          </rPr>
          <t>「NG」の場合は誓約事項のチェック漏れです。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00000000-0006-0000-1100-000002000000}">
      <text>
        <r>
          <rPr>
            <sz val="9"/>
            <color indexed="81"/>
            <rFont val="MS P ゴシック"/>
            <family val="3"/>
            <charset val="128"/>
          </rPr>
          <t>選定額に補助率を乗じた額（千円未満切り捨て）が自動入力されます（事業３も同様）。</t>
        </r>
      </text>
    </comment>
    <comment ref="N29" authorId="0" shapeId="0" xr:uid="{00000000-0006-0000-1100-000003000000}">
      <text>
        <r>
          <rPr>
            <sz val="9"/>
            <color indexed="81"/>
            <rFont val="MS P ゴシック"/>
            <family val="3"/>
            <charset val="128"/>
          </rPr>
          <t xml:space="preserve">端末購入の有無をもとに自動算出されます。
</t>
        </r>
      </text>
    </comment>
    <comment ref="AH29" authorId="0" shapeId="0" xr:uid="{00000000-0006-0000-1100-000004000000}">
      <text>
        <r>
          <rPr>
            <sz val="9"/>
            <color indexed="81"/>
            <rFont val="MS P ゴシック"/>
            <family val="3"/>
            <charset val="128"/>
          </rPr>
          <t xml:space="preserve">選定額に補助率を乗じた額（千円未満切り捨て）が自動入力されます。
</t>
        </r>
      </text>
    </comment>
    <comment ref="A38" authorId="1" shapeId="0" xr:uid="{00000000-0006-0000-1100-000005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00000000-0006-0000-1100-000006000000}">
      <text>
        <r>
          <rPr>
            <sz val="9"/>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<sst xmlns="http://schemas.openxmlformats.org/spreadsheetml/2006/main" count="2957" uniqueCount="300">
  <si>
    <t>フリガナ</t>
    <phoneticPr fontId="5"/>
  </si>
  <si>
    <t>殿</t>
    <rPh sb="0" eb="1">
      <t>トノ</t>
    </rPh>
    <phoneticPr fontId="5"/>
  </si>
  <si>
    <t>日</t>
    <rPh sb="0" eb="1">
      <t>ニチ</t>
    </rPh>
    <phoneticPr fontId="5"/>
  </si>
  <si>
    <t>月</t>
    <rPh sb="0" eb="1">
      <t>ゲツ</t>
    </rPh>
    <phoneticPr fontId="5"/>
  </si>
  <si>
    <t>年</t>
    <rPh sb="0" eb="1">
      <t>ネン</t>
    </rPh>
    <phoneticPr fontId="5"/>
  </si>
  <si>
    <t>（郵便番号</t>
    <rPh sb="1" eb="3">
      <t>ユウビン</t>
    </rPh>
    <rPh sb="3" eb="5">
      <t>バンゴウ</t>
    </rPh>
    <phoneticPr fontId="5"/>
  </si>
  <si>
    <t>）</t>
    <phoneticPr fontId="5"/>
  </si>
  <si>
    <t>連絡先</t>
    <rPh sb="0" eb="3">
      <t>レンラクサキ</t>
    </rPh>
    <phoneticPr fontId="5"/>
  </si>
  <si>
    <t>電話番号</t>
    <rPh sb="0" eb="2">
      <t>デンワ</t>
    </rPh>
    <rPh sb="2" eb="4">
      <t>バンゴウ</t>
    </rPh>
    <phoneticPr fontId="5"/>
  </si>
  <si>
    <t>職　　名</t>
    <rPh sb="0" eb="1">
      <t>ショク</t>
    </rPh>
    <rPh sb="3" eb="4">
      <t>ナ</t>
    </rPh>
    <phoneticPr fontId="5"/>
  </si>
  <si>
    <t>氏　　名</t>
    <rPh sb="0" eb="1">
      <t>シ</t>
    </rPh>
    <rPh sb="3" eb="4">
      <t>ナ</t>
    </rPh>
    <phoneticPr fontId="5"/>
  </si>
  <si>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</si>
  <si>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</si>
  <si>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</si>
  <si>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</si>
  <si>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</si>
  <si>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</si>
  <si>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</si>
  <si>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</si>
  <si>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</si>
  <si>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管理者の氏名</t>
    <rPh sb="0" eb="3">
      <t>カンリシャ</t>
    </rPh>
    <rPh sb="4" eb="6">
      <t>シメイ</t>
    </rPh>
    <phoneticPr fontId="5"/>
  </si>
  <si>
    <t>事業所・施設の状況</t>
    <rPh sb="0" eb="3">
      <t>ジギョウショ</t>
    </rPh>
    <rPh sb="4" eb="6">
      <t>シセツ</t>
    </rPh>
    <rPh sb="7" eb="9">
      <t>ジョウキョウ</t>
    </rPh>
    <phoneticPr fontId="5"/>
  </si>
  <si>
    <t>短期入所生活介護事業所</t>
  </si>
  <si>
    <t>所在地</t>
    <rPh sb="0" eb="3">
      <t>ショザイチ</t>
    </rPh>
    <phoneticPr fontId="5"/>
  </si>
  <si>
    <t>E-mail</t>
    <phoneticPr fontId="5"/>
  </si>
  <si>
    <t>サービス種別</t>
    <rPh sb="4" eb="6">
      <t>シュベツ</t>
    </rPh>
    <phoneticPr fontId="5"/>
  </si>
  <si>
    <t>No.</t>
    <phoneticPr fontId="5"/>
  </si>
  <si>
    <t>合計</t>
    <rPh sb="0" eb="2">
      <t>ゴウケイ</t>
    </rPh>
    <phoneticPr fontId="5"/>
  </si>
  <si>
    <t>　　令和</t>
    <rPh sb="2" eb="4">
      <t>レイワ</t>
    </rPh>
    <phoneticPr fontId="5"/>
  </si>
  <si>
    <t>各事業所の作業</t>
    <rPh sb="0" eb="1">
      <t>カク</t>
    </rPh>
    <rPh sb="1" eb="4">
      <t>ジギョウショ</t>
    </rPh>
    <rPh sb="5" eb="7">
      <t>サギョウ</t>
    </rPh>
    <phoneticPr fontId="5"/>
  </si>
  <si>
    <t>手順</t>
    <rPh sb="0" eb="2">
      <t>テジュン</t>
    </rPh>
    <phoneticPr fontId="5"/>
  </si>
  <si>
    <t>本Excelを管内の事業者・事業所に配布</t>
    <rPh sb="0" eb="1">
      <t>ホン</t>
    </rPh>
    <rPh sb="7" eb="9">
      <t>カンナイ</t>
    </rPh>
    <rPh sb="10" eb="13">
      <t>ジギョウシャ</t>
    </rPh>
    <rPh sb="14" eb="17">
      <t>ジギョウショ</t>
    </rPh>
    <rPh sb="18" eb="20">
      <t>ハイフ</t>
    </rPh>
    <phoneticPr fontId="5"/>
  </si>
  <si>
    <t>事業者（法人本部）の作業</t>
    <rPh sb="0" eb="3">
      <t>ジギョウシャ</t>
    </rPh>
    <rPh sb="4" eb="6">
      <t>ホウジン</t>
    </rPh>
    <rPh sb="6" eb="8">
      <t>ホンブ</t>
    </rPh>
    <rPh sb="10" eb="12">
      <t>サギョウ</t>
    </rPh>
    <phoneticPr fontId="5"/>
  </si>
  <si>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5"/>
  </si>
  <si>
    <t>シート名を修正した個票を一つのExcelファイルに集約</t>
    <rPh sb="3" eb="4">
      <t>メイ</t>
    </rPh>
    <rPh sb="5" eb="7">
      <t>シュウセイ</t>
    </rPh>
    <rPh sb="9" eb="11">
      <t>コヒョウ</t>
    </rPh>
    <rPh sb="12" eb="13">
      <t>ヒト</t>
    </rPh>
    <rPh sb="25" eb="27">
      <t>シュウヤク</t>
    </rPh>
    <phoneticPr fontId="5"/>
  </si>
  <si>
    <t>本申請書の使い方</t>
    <rPh sb="0" eb="1">
      <t>ホン</t>
    </rPh>
    <rPh sb="1" eb="4">
      <t>シンセイショ</t>
    </rPh>
    <rPh sb="5" eb="6">
      <t>ツカ</t>
    </rPh>
    <rPh sb="7" eb="8">
      <t>カタ</t>
    </rPh>
    <phoneticPr fontId="5"/>
  </si>
  <si>
    <t>都道府県の作業</t>
    <rPh sb="0" eb="4">
      <t>トドウフケン</t>
    </rPh>
    <rPh sb="5" eb="7">
      <t>サギョウ</t>
    </rPh>
    <phoneticPr fontId="5"/>
  </si>
  <si>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</si>
  <si>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</si>
  <si>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</si>
  <si>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</si>
  <si>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</si>
  <si>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</si>
  <si>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</si>
  <si>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</si>
  <si>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</si>
  <si>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5"/>
  </si>
  <si>
    <t>訪問介護事業所（訪問回数1,200回以下）</t>
    <phoneticPr fontId="5"/>
  </si>
  <si>
    <t>訪問介護事業所（訪問回数1,201回以上2,000回以下）</t>
    <phoneticPr fontId="5"/>
  </si>
  <si>
    <t>訪問介護事業所（訪問回数2,001回以上）</t>
    <phoneticPr fontId="5"/>
  </si>
  <si>
    <t>介護老人福祉施設（定員39人以下）</t>
    <phoneticPr fontId="5"/>
  </si>
  <si>
    <t>介護老人福祉施設（定員40人以上49人以下）</t>
    <phoneticPr fontId="5"/>
  </si>
  <si>
    <t>介護老人福祉施設（定員50人以上69人以下）</t>
    <phoneticPr fontId="5"/>
  </si>
  <si>
    <t>介護老人福祉施設（定員70人以上89人以下）</t>
    <phoneticPr fontId="5"/>
  </si>
  <si>
    <t>介護老人福祉施設（定員90人以上）</t>
    <phoneticPr fontId="5"/>
  </si>
  <si>
    <t>地域密着型介護老人福祉施設（定員19人以下）</t>
    <phoneticPr fontId="5"/>
  </si>
  <si>
    <t>介護老人保健施設（定員39人以下）</t>
    <phoneticPr fontId="5"/>
  </si>
  <si>
    <t>介護老人保健施設（定員40人以上49人以下）</t>
    <phoneticPr fontId="5"/>
  </si>
  <si>
    <t>介護老人保健施設（定員50人以上69人以下）</t>
    <phoneticPr fontId="5"/>
  </si>
  <si>
    <t>介護老人保健施設（定員70人以上89人以下）</t>
    <phoneticPr fontId="5"/>
  </si>
  <si>
    <t>介護老人保健施設（定員90人以上）</t>
    <phoneticPr fontId="5"/>
  </si>
  <si>
    <t>介護医療院（定員29人以下）</t>
    <phoneticPr fontId="5"/>
  </si>
  <si>
    <t>介護療養型医療施設（定員29人以下）</t>
    <phoneticPr fontId="5"/>
  </si>
  <si>
    <t>認知症対応型共同生活介護事業所（定員14人以下）</t>
    <phoneticPr fontId="5"/>
  </si>
  <si>
    <t>基準単価</t>
    <phoneticPr fontId="5"/>
  </si>
  <si>
    <t>短期入所療養介護事業所（定員20人以下）</t>
    <rPh sb="18" eb="19">
      <t>カ</t>
    </rPh>
    <phoneticPr fontId="5"/>
  </si>
  <si>
    <t>短期入所療養介護事業所（定員21人以上）</t>
    <phoneticPr fontId="5"/>
  </si>
  <si>
    <t>地域密着型介護老人福祉施設（定員20人以上）</t>
    <rPh sb="20" eb="21">
      <t>ジョウ</t>
    </rPh>
    <phoneticPr fontId="5"/>
  </si>
  <si>
    <t>/施設</t>
    <rPh sb="1" eb="3">
      <t>シセツ</t>
    </rPh>
    <phoneticPr fontId="5"/>
  </si>
  <si>
    <t>介護医療院（定員30人以上39人以下）</t>
    <phoneticPr fontId="5"/>
  </si>
  <si>
    <t>介護医療院（定員40人以上49人以下）</t>
    <phoneticPr fontId="5"/>
  </si>
  <si>
    <t>介護医療院（定員50人以上69人以下）</t>
    <phoneticPr fontId="5"/>
  </si>
  <si>
    <t>介護療養型医療施設（定員30人以上39人以下）</t>
    <phoneticPr fontId="5"/>
  </si>
  <si>
    <t>介護療養型医療施設（定員40人以上49人以下）</t>
    <phoneticPr fontId="5"/>
  </si>
  <si>
    <t>介護療養型医療施設（定員50人以上69人以下）</t>
    <phoneticPr fontId="5"/>
  </si>
  <si>
    <t>認知症対応型共同生活介護事業所（定員15人以上）</t>
    <phoneticPr fontId="5"/>
  </si>
  <si>
    <t>特定施設入居者生活介護（定員19人以下）</t>
    <phoneticPr fontId="5"/>
  </si>
  <si>
    <t>特定施設入居者生活介護（定員20人以上39人以下）</t>
    <phoneticPr fontId="5"/>
  </si>
  <si>
    <t>特定施設入居者生活介護（定員40人以上59人以下）</t>
    <phoneticPr fontId="5"/>
  </si>
  <si>
    <t>特定施設入居者生活介護（定員60人以上69人以下）</t>
    <phoneticPr fontId="5"/>
  </si>
  <si>
    <t>特定施設入居者生活介護（定員70人以上89人以下）</t>
    <phoneticPr fontId="5"/>
  </si>
  <si>
    <t>特定施設入居者生活介護（定員90人以上99人以下）</t>
    <phoneticPr fontId="5"/>
  </si>
  <si>
    <t>特定施設入居者生活介護（定員100人以上）</t>
    <phoneticPr fontId="5"/>
  </si>
  <si>
    <t>地域密着型特定施設入居者生活介護（定員19人以下）</t>
    <phoneticPr fontId="5"/>
  </si>
  <si>
    <t>地域密着型特定施設入居者生活介護（定員20人以上）</t>
    <phoneticPr fontId="5"/>
  </si>
  <si>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5"/>
  </si>
  <si>
    <t>誓　約　事　項</t>
    <rPh sb="0" eb="1">
      <t>チカイ</t>
    </rPh>
    <rPh sb="2" eb="3">
      <t>ヤク</t>
    </rPh>
    <rPh sb="4" eb="5">
      <t>コト</t>
    </rPh>
    <rPh sb="6" eb="7">
      <t>コウ</t>
    </rPh>
    <phoneticPr fontId="5"/>
  </si>
  <si>
    <t>口　座　情　報</t>
    <rPh sb="0" eb="1">
      <t>クチ</t>
    </rPh>
    <rPh sb="2" eb="3">
      <t>ザ</t>
    </rPh>
    <rPh sb="4" eb="5">
      <t>ジョウ</t>
    </rPh>
    <rPh sb="6" eb="7">
      <t>ホウ</t>
    </rPh>
    <phoneticPr fontId="5"/>
  </si>
  <si>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5"/>
  </si>
  <si>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5"/>
  </si>
  <si>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5"/>
  </si>
  <si>
    <t>　国保連合会に登録されている口座情報を本事業の振込に使用することに同意する。</t>
    <phoneticPr fontId="5"/>
  </si>
  <si>
    <t>　国保連合会に登録されている口座は債権譲渡されていない。</t>
    <phoneticPr fontId="5"/>
  </si>
  <si>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5"/>
  </si>
  <si>
    <t>サービス提供体制確保事業（介護サービス事業所・施設における感染防止対策支援事業）</t>
    <rPh sb="31" eb="33">
      <t>ボウシ</t>
    </rPh>
    <phoneticPr fontId="5"/>
  </si>
  <si>
    <t>介護医療院（定員70人以上）</t>
    <phoneticPr fontId="5"/>
  </si>
  <si>
    <t>介護療養型医療施設（定員70人以上）</t>
    <phoneticPr fontId="5"/>
  </si>
  <si>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5"/>
  </si>
  <si>
    <r>
      <t xml:space="preserve">事業者からExcelファイルを受領し、内容を審査
</t>
    </r>
    <r>
      <rPr>
        <sz val="10"/>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5"/>
  </si>
  <si>
    <r>
      <t xml:space="preserve">≪都道府県が受付・支払業務を各都道府県国保連に委託する場合≫
①　国保連にて受付する電子申請の場合
・電子請求受付システムから完成した、
　Excelファイルをアップロードする申請
②　都道府県にて受付する郵送申請の場合
・紙又は光ディスク等を郵送にて行う申請
（封筒に「新型コロナ対策支援事業申請書在中」と明記）
</t>
    </r>
    <r>
      <rPr>
        <sz val="10"/>
        <color theme="3" tint="0.39997558519241921"/>
        <rFont val="ＭＳ 明朝"/>
        <family val="1"/>
        <charset val="128"/>
      </rPr>
      <t xml:space="preserve">※他の書類（介護給付費等に関する費用等の請求等）を同封しないこと。
</t>
    </r>
    <r>
      <rPr>
        <sz val="10"/>
        <color theme="1"/>
        <rFont val="ＭＳ 明朝"/>
        <family val="1"/>
        <charset val="128"/>
      </rPr>
      <t xml:space="preserve">
≪国保連に委託しない場合≫
完成したExcelファイルを都道府県に送付。
なお、都道府県に送付する際の受付窓口は、
別途都道府県に確認すること。</t>
    </r>
    <rPh sb="42" eb="44">
      <t>デンシ</t>
    </rPh>
    <rPh sb="47" eb="49">
      <t>バアイ</t>
    </rPh>
    <rPh sb="104" eb="106">
      <t>ユウソウ</t>
    </rPh>
    <rPh sb="109" eb="111">
      <t>バアイ</t>
    </rPh>
    <phoneticPr fontId="5"/>
  </si>
  <si>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5"/>
  </si>
  <si>
    <t>都道府県内で必要な作業を行い、事業者に助成金を交付
※支払業務を国保連に委託する場合は、様式２（申請額一覧）の「審査結果」欄に「可」を入力の上、国保連に送付（月末までに送付があったものについて、翌月末に支払い）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Ph sb="0" eb="4">
      <t>トドウフケン</t>
    </rPh>
    <rPh sb="4" eb="5">
      <t>ナイ</t>
    </rPh>
    <rPh sb="6" eb="8">
      <t>ヒツヨウ</t>
    </rPh>
    <rPh sb="9" eb="11">
      <t>サギョウ</t>
    </rPh>
    <rPh sb="12" eb="13">
      <t>オコナ</t>
    </rPh>
    <rPh sb="15" eb="18">
      <t>ジギョウシャ</t>
    </rPh>
    <rPh sb="23" eb="25">
      <t>コウフ</t>
    </rPh>
    <phoneticPr fontId="5"/>
  </si>
  <si>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5"/>
  </si>
  <si>
    <t>記</t>
    <rPh sb="0" eb="1">
      <t>キ</t>
    </rPh>
    <phoneticPr fontId="5"/>
  </si>
  <si>
    <t>１．補助金申請額</t>
    <rPh sb="2" eb="5">
      <t>ホジョキン</t>
    </rPh>
    <rPh sb="5" eb="8">
      <t>シンセイガク</t>
    </rPh>
    <phoneticPr fontId="5"/>
  </si>
  <si>
    <t>本支店
出張所等名</t>
    <rPh sb="0" eb="3">
      <t>ホンシテン</t>
    </rPh>
    <rPh sb="4" eb="7">
      <t>シュッチョウショ</t>
    </rPh>
    <rPh sb="7" eb="8">
      <t>トウ</t>
    </rPh>
    <rPh sb="8" eb="9">
      <t>メイ</t>
    </rPh>
    <phoneticPr fontId="5"/>
  </si>
  <si>
    <t>預金種目</t>
    <rPh sb="0" eb="2">
      <t>ヨキン</t>
    </rPh>
    <rPh sb="2" eb="4">
      <t>シュモク</t>
    </rPh>
    <phoneticPr fontId="5"/>
  </si>
  <si>
    <t>口座番号</t>
    <rPh sb="0" eb="2">
      <t>コウザ</t>
    </rPh>
    <rPh sb="2" eb="4">
      <t>バンゴウ</t>
    </rPh>
    <phoneticPr fontId="5"/>
  </si>
  <si>
    <t>２．添付書類</t>
    <rPh sb="2" eb="4">
      <t>テンプ</t>
    </rPh>
    <rPh sb="4" eb="6">
      <t>ショルイ</t>
    </rPh>
    <phoneticPr fontId="5"/>
  </si>
  <si>
    <t>その他　通帳の写し　表紙、表紙裏面の両方</t>
    <rPh sb="2" eb="3">
      <t>タ</t>
    </rPh>
    <rPh sb="4" eb="6">
      <t>ツウチョウ</t>
    </rPh>
    <rPh sb="7" eb="8">
      <t>ウツ</t>
    </rPh>
    <rPh sb="10" eb="12">
      <t>ヒョウシ</t>
    </rPh>
    <rPh sb="13" eb="15">
      <t>ヒョウシ</t>
    </rPh>
    <rPh sb="15" eb="17">
      <t>ウラメン</t>
    </rPh>
    <rPh sb="18" eb="20">
      <t>リョウホウ</t>
    </rPh>
    <phoneticPr fontId="5"/>
  </si>
  <si>
    <t>沖縄県知事</t>
    <phoneticPr fontId="5"/>
  </si>
  <si>
    <t>申請者
（法人名）</t>
    <rPh sb="0" eb="3">
      <t>シンセイシャ</t>
    </rPh>
    <rPh sb="5" eb="7">
      <t>ホウジン</t>
    </rPh>
    <rPh sb="7" eb="8">
      <t>メイ</t>
    </rPh>
    <phoneticPr fontId="5"/>
  </si>
  <si>
    <t>その他</t>
    <rPh sb="2" eb="3">
      <t>タ</t>
    </rPh>
    <phoneticPr fontId="5"/>
  </si>
  <si>
    <t>パルスオキシメーター</t>
    <phoneticPr fontId="5"/>
  </si>
  <si>
    <t>パーティション</t>
    <phoneticPr fontId="5"/>
  </si>
  <si>
    <t>金融機関名</t>
    <rPh sb="0" eb="2">
      <t>キンユウ</t>
    </rPh>
    <rPh sb="2" eb="5">
      <t>キカンメイ</t>
    </rPh>
    <phoneticPr fontId="5"/>
  </si>
  <si>
    <t>マスク</t>
    <phoneticPr fontId="5"/>
  </si>
  <si>
    <t>消毒液等</t>
    <rPh sb="0" eb="3">
      <t>ショウドクエキ</t>
    </rPh>
    <rPh sb="3" eb="4">
      <t>トウ</t>
    </rPh>
    <phoneticPr fontId="5"/>
  </si>
  <si>
    <t>手袋</t>
    <rPh sb="0" eb="2">
      <t>テブクロ</t>
    </rPh>
    <phoneticPr fontId="5"/>
  </si>
  <si>
    <t>ガウン、使い捨てエプロン</t>
    <rPh sb="4" eb="5">
      <t>ツカ</t>
    </rPh>
    <rPh sb="6" eb="7">
      <t>ス</t>
    </rPh>
    <phoneticPr fontId="5"/>
  </si>
  <si>
    <t>フェイスシールド</t>
    <phoneticPr fontId="5"/>
  </si>
  <si>
    <t>アイゴーグル</t>
    <phoneticPr fontId="5"/>
  </si>
  <si>
    <t>ヘアーキャップ</t>
    <phoneticPr fontId="5"/>
  </si>
  <si>
    <t>シューズカバー</t>
    <phoneticPr fontId="5"/>
  </si>
  <si>
    <t>誓約事項</t>
    <rPh sb="0" eb="2">
      <t>セイヤク</t>
    </rPh>
    <rPh sb="2" eb="4">
      <t>ジコウ</t>
    </rPh>
    <phoneticPr fontId="5"/>
  </si>
  <si>
    <t>口座名義</t>
    <rPh sb="0" eb="2">
      <t>コウザ</t>
    </rPh>
    <rPh sb="2" eb="4">
      <t>メイギ</t>
    </rPh>
    <phoneticPr fontId="5"/>
  </si>
  <si>
    <t>３．補助金の振込先</t>
    <rPh sb="2" eb="5">
      <t>ホジョキン</t>
    </rPh>
    <rPh sb="6" eb="9">
      <t>フリコミサキ</t>
    </rPh>
    <phoneticPr fontId="5"/>
  </si>
  <si>
    <t>円</t>
    <rPh sb="0" eb="1">
      <t>エン</t>
    </rPh>
    <phoneticPr fontId="5"/>
  </si>
  <si>
    <t>事業所番号</t>
    <rPh sb="0" eb="3">
      <t>ジギョウショ</t>
    </rPh>
    <rPh sb="3" eb="5">
      <t>バンゴウ</t>
    </rPh>
    <phoneticPr fontId="5"/>
  </si>
  <si>
    <t>　この補助金に係る収入及び支出等に係る証拠書類を適切に整備保管（交付を受けた年度の終了から５年間保管）するとともに、検査等があった場合には速やかに必要な書面等の提出を行うなど検査に協力し、不正、怠慢その他不適切な行為をした場合、補助対象経費の全部又は一部を取り消されることを承知している。</t>
    <rPh sb="3" eb="5">
      <t>ホジョ</t>
    </rPh>
    <rPh sb="29" eb="31">
      <t>ホカン</t>
    </rPh>
    <rPh sb="58" eb="60">
      <t>ケンサ</t>
    </rPh>
    <rPh sb="60" eb="61">
      <t>トウ</t>
    </rPh>
    <rPh sb="65" eb="67">
      <t>バアイ</t>
    </rPh>
    <rPh sb="69" eb="70">
      <t>スミ</t>
    </rPh>
    <rPh sb="73" eb="75">
      <t>ヒツヨウ</t>
    </rPh>
    <rPh sb="76" eb="78">
      <t>ショメン</t>
    </rPh>
    <rPh sb="78" eb="79">
      <t>トウ</t>
    </rPh>
    <rPh sb="80" eb="82">
      <t>テイシュツ</t>
    </rPh>
    <rPh sb="83" eb="84">
      <t>オコナ</t>
    </rPh>
    <rPh sb="87" eb="89">
      <t>ケンサ</t>
    </rPh>
    <rPh sb="90" eb="92">
      <t>キョウリョク</t>
    </rPh>
    <rPh sb="94" eb="96">
      <t>フセイ</t>
    </rPh>
    <rPh sb="97" eb="99">
      <t>タイマン</t>
    </rPh>
    <rPh sb="101" eb="102">
      <t>タ</t>
    </rPh>
    <rPh sb="102" eb="105">
      <t>フテキセツ</t>
    </rPh>
    <rPh sb="106" eb="108">
      <t>コウイ</t>
    </rPh>
    <rPh sb="111" eb="113">
      <t>バアイ</t>
    </rPh>
    <rPh sb="114" eb="116">
      <t>ホジョ</t>
    </rPh>
    <rPh sb="116" eb="118">
      <t>タイショウ</t>
    </rPh>
    <rPh sb="118" eb="120">
      <t>ケイヒ</t>
    </rPh>
    <rPh sb="121" eb="123">
      <t>ゼンブ</t>
    </rPh>
    <rPh sb="123" eb="124">
      <t>マタ</t>
    </rPh>
    <rPh sb="125" eb="127">
      <t>イチブ</t>
    </rPh>
    <rPh sb="128" eb="129">
      <t>ト</t>
    </rPh>
    <rPh sb="130" eb="131">
      <t>ケ</t>
    </rPh>
    <rPh sb="137" eb="139">
      <t>ショウチ</t>
    </rPh>
    <phoneticPr fontId="5"/>
  </si>
  <si>
    <t>沖縄市</t>
  </si>
  <si>
    <t>　申請に当たって、法人で各事業所分を取りまとめて一括申請を行っている。また、サービス種別・申請金額等の申請内容に相違ない。</t>
    <rPh sb="1" eb="3">
      <t>シンセイ</t>
    </rPh>
    <rPh sb="4" eb="5">
      <t>ア</t>
    </rPh>
    <rPh sb="9" eb="11">
      <t>ホウジン</t>
    </rPh>
    <rPh sb="12" eb="13">
      <t>カク</t>
    </rPh>
    <rPh sb="13" eb="16">
      <t>ジギョウショ</t>
    </rPh>
    <rPh sb="16" eb="17">
      <t>ブン</t>
    </rPh>
    <rPh sb="18" eb="19">
      <t>ト</t>
    </rPh>
    <rPh sb="24" eb="26">
      <t>イッカツ</t>
    </rPh>
    <rPh sb="26" eb="28">
      <t>シンセイ</t>
    </rPh>
    <rPh sb="29" eb="30">
      <t>オコナ</t>
    </rPh>
    <phoneticPr fontId="5"/>
  </si>
  <si>
    <t>別紙２　事業所別個票</t>
    <rPh sb="0" eb="2">
      <t>ベッシ</t>
    </rPh>
    <rPh sb="4" eb="7">
      <t>ジギョウショ</t>
    </rPh>
    <rPh sb="7" eb="8">
      <t>ベツ</t>
    </rPh>
    <rPh sb="8" eb="10">
      <t>コヒョウ</t>
    </rPh>
    <phoneticPr fontId="5"/>
  </si>
  <si>
    <t>ICT を活用した子どもの見守り支援事業</t>
    <rPh sb="5" eb="7">
      <t>カツヨウ</t>
    </rPh>
    <rPh sb="9" eb="10">
      <t>コ</t>
    </rPh>
    <rPh sb="13" eb="15">
      <t>ミマモ</t>
    </rPh>
    <rPh sb="16" eb="18">
      <t>シエン</t>
    </rPh>
    <rPh sb="18" eb="20">
      <t>ジギョウ</t>
    </rPh>
    <phoneticPr fontId="5"/>
  </si>
  <si>
    <t>登降園管理システム支援事業</t>
    <rPh sb="0" eb="1">
      <t>ノボル</t>
    </rPh>
    <rPh sb="1" eb="3">
      <t>コウエン</t>
    </rPh>
    <rPh sb="3" eb="5">
      <t>カンリ</t>
    </rPh>
    <rPh sb="9" eb="11">
      <t>シエン</t>
    </rPh>
    <rPh sb="11" eb="13">
      <t>ジギョウ</t>
    </rPh>
    <phoneticPr fontId="5"/>
  </si>
  <si>
    <t>申請額（円）</t>
    <rPh sb="0" eb="3">
      <t>シンセイガク</t>
    </rPh>
    <rPh sb="4" eb="5">
      <t>エン</t>
    </rPh>
    <phoneticPr fontId="5"/>
  </si>
  <si>
    <t>申請内容　内訳</t>
    <phoneticPr fontId="5"/>
  </si>
  <si>
    <t>申請金額</t>
    <phoneticPr fontId="5"/>
  </si>
  <si>
    <t>別紙１　総括表</t>
    <rPh sb="0" eb="2">
      <t>ベッシ</t>
    </rPh>
    <rPh sb="4" eb="6">
      <t>ソウカツ</t>
    </rPh>
    <rPh sb="6" eb="7">
      <t>ヒョウ</t>
    </rPh>
    <phoneticPr fontId="5"/>
  </si>
  <si>
    <t>申請者</t>
    <rPh sb="0" eb="3">
      <t>シンセイシャ</t>
    </rPh>
    <phoneticPr fontId="5"/>
  </si>
  <si>
    <t>法人名称</t>
    <phoneticPr fontId="5"/>
  </si>
  <si>
    <t>フリガナ</t>
    <phoneticPr fontId="5"/>
  </si>
  <si>
    <t>所在地</t>
    <phoneticPr fontId="5"/>
  </si>
  <si>
    <t>代表者の職・氏名</t>
    <phoneticPr fontId="5"/>
  </si>
  <si>
    <t>申請に関する担当者</t>
    <phoneticPr fontId="5"/>
  </si>
  <si>
    <t>所在市町村</t>
    <rPh sb="0" eb="2">
      <t>ショザイ</t>
    </rPh>
    <rPh sb="2" eb="5">
      <t>シチョウソン</t>
    </rPh>
    <phoneticPr fontId="5"/>
  </si>
  <si>
    <t>E-mail</t>
  </si>
  <si>
    <t>円</t>
    <rPh sb="0" eb="1">
      <t>エン</t>
    </rPh>
    <phoneticPr fontId="5"/>
  </si>
  <si>
    <t>　円</t>
    <rPh sb="1" eb="2">
      <t>エン</t>
    </rPh>
    <phoneticPr fontId="5"/>
  </si>
  <si>
    <t>申請額合計</t>
    <phoneticPr fontId="5"/>
  </si>
  <si>
    <t>普通</t>
    <rPh sb="0" eb="2">
      <t>フツウ</t>
    </rPh>
    <phoneticPr fontId="5"/>
  </si>
  <si>
    <t>当座</t>
    <rPh sb="0" eb="2">
      <t>トウザ</t>
    </rPh>
    <phoneticPr fontId="5"/>
  </si>
  <si>
    <t>経費区分</t>
    <rPh sb="0" eb="2">
      <t>ケイヒ</t>
    </rPh>
    <rPh sb="2" eb="4">
      <t>クブン</t>
    </rPh>
    <phoneticPr fontId="5"/>
  </si>
  <si>
    <t>経費の内容（製品の概要、用途等）</t>
    <rPh sb="0" eb="2">
      <t>ケイヒ</t>
    </rPh>
    <rPh sb="3" eb="5">
      <t>ナイヨウ</t>
    </rPh>
    <rPh sb="6" eb="8">
      <t>セイヒン</t>
    </rPh>
    <rPh sb="9" eb="11">
      <t>ガイヨウ</t>
    </rPh>
    <rPh sb="12" eb="14">
      <t>ヨウト</t>
    </rPh>
    <rPh sb="14" eb="15">
      <t>トウ</t>
    </rPh>
    <phoneticPr fontId="5"/>
  </si>
  <si>
    <t>装置・機器の購入費</t>
    <phoneticPr fontId="5"/>
  </si>
  <si>
    <t>導入費用</t>
    <phoneticPr fontId="5"/>
  </si>
  <si>
    <t>合計</t>
    <rPh sb="0" eb="2">
      <t>ゴウケイ</t>
    </rPh>
    <phoneticPr fontId="5"/>
  </si>
  <si>
    <t>所要額（円）</t>
    <rPh sb="0" eb="3">
      <t>ショヨウガク</t>
    </rPh>
    <rPh sb="4" eb="5">
      <t>エン</t>
    </rPh>
    <phoneticPr fontId="5"/>
  </si>
  <si>
    <t>導入する製品名称</t>
    <rPh sb="0" eb="2">
      <t>ドウニュウ</t>
    </rPh>
    <rPh sb="4" eb="6">
      <t>セイヒン</t>
    </rPh>
    <rPh sb="6" eb="8">
      <t>メイショウ</t>
    </rPh>
    <phoneticPr fontId="5"/>
  </si>
  <si>
    <t>購入日</t>
    <rPh sb="0" eb="3">
      <t>コウニュウビ</t>
    </rPh>
    <phoneticPr fontId="5"/>
  </si>
  <si>
    <t>事業所の名称</t>
    <rPh sb="0" eb="3">
      <t>ジギョウショ</t>
    </rPh>
    <rPh sb="4" eb="6">
      <t>メイショウ</t>
    </rPh>
    <phoneticPr fontId="5"/>
  </si>
  <si>
    <t>事業所の所在地</t>
    <rPh sb="0" eb="3">
      <t>ジギョウショ</t>
    </rPh>
    <rPh sb="4" eb="7">
      <t>ショザイチ</t>
    </rPh>
    <phoneticPr fontId="5"/>
  </si>
  <si>
    <t>導入する製品名称（システム）</t>
    <rPh sb="0" eb="2">
      <t>ドウニュウ</t>
    </rPh>
    <rPh sb="4" eb="6">
      <t>セイヒン</t>
    </rPh>
    <rPh sb="6" eb="8">
      <t>メイショウ</t>
    </rPh>
    <phoneticPr fontId="5"/>
  </si>
  <si>
    <t>購入日</t>
    <rPh sb="0" eb="2">
      <t>コウニュウ</t>
    </rPh>
    <rPh sb="2" eb="3">
      <t>ビ</t>
    </rPh>
    <phoneticPr fontId="5"/>
  </si>
  <si>
    <t>導入する製品名称（端末）</t>
    <phoneticPr fontId="5"/>
  </si>
  <si>
    <t>端末購入の有無</t>
    <rPh sb="0" eb="2">
      <t>タンマツ</t>
    </rPh>
    <rPh sb="2" eb="4">
      <t>コウニュウ</t>
    </rPh>
    <rPh sb="5" eb="7">
      <t>ウム</t>
    </rPh>
    <phoneticPr fontId="5"/>
  </si>
  <si>
    <t>有</t>
    <rPh sb="0" eb="1">
      <t>ア</t>
    </rPh>
    <phoneticPr fontId="5"/>
  </si>
  <si>
    <t>無</t>
    <rPh sb="0" eb="1">
      <t>ナ</t>
    </rPh>
    <phoneticPr fontId="5"/>
  </si>
  <si>
    <t>(別紙２）事業所別個票</t>
    <rPh sb="1" eb="3">
      <t>ベッシ</t>
    </rPh>
    <rPh sb="5" eb="8">
      <t>ジギョウショ</t>
    </rPh>
    <rPh sb="8" eb="9">
      <t>ベツ</t>
    </rPh>
    <rPh sb="9" eb="11">
      <t>コヒョウ</t>
    </rPh>
    <phoneticPr fontId="5"/>
  </si>
  <si>
    <t>選定額</t>
    <rPh sb="0" eb="2">
      <t>センテイ</t>
    </rPh>
    <rPh sb="2" eb="3">
      <t>ガク</t>
    </rPh>
    <phoneticPr fontId="5"/>
  </si>
  <si>
    <t>所要額</t>
    <rPh sb="0" eb="3">
      <t>ショヨウガク</t>
    </rPh>
    <phoneticPr fontId="5"/>
  </si>
  <si>
    <t>基準額</t>
    <rPh sb="0" eb="3">
      <t>キジュンガク</t>
    </rPh>
    <phoneticPr fontId="5"/>
  </si>
  <si>
    <t>A-</t>
    <phoneticPr fontId="5"/>
  </si>
  <si>
    <t>B-</t>
    <phoneticPr fontId="5"/>
  </si>
  <si>
    <t>C-</t>
    <phoneticPr fontId="5"/>
  </si>
  <si>
    <t>001</t>
    <phoneticPr fontId="5"/>
  </si>
  <si>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</si>
  <si>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</si>
  <si>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</si>
  <si>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</si>
  <si>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</si>
  <si>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</si>
  <si>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</si>
  <si>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</si>
  <si>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</si>
  <si>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</si>
  <si>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</si>
  <si>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</si>
  <si>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</si>
  <si>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</si>
  <si>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</si>
  <si>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</si>
  <si>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</si>
  <si>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</si>
  <si>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</si>
  <si>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</si>
  <si>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</si>
  <si>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</si>
  <si>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</si>
  <si>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</si>
  <si>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</si>
  <si>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</si>
  <si>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</si>
  <si>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</si>
  <si>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</si>
  <si>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</si>
  <si>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</si>
  <si>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</si>
  <si>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</si>
  <si>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</si>
  <si>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</si>
  <si>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</si>
  <si>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</si>
  <si>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</si>
  <si>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</si>
  <si>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</si>
  <si>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</si>
  <si>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</si>
  <si>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</si>
  <si>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</si>
  <si>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</si>
  <si>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</si>
  <si>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</si>
  <si>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</si>
  <si>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</si>
  <si>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担当者連絡先</t>
    <rPh sb="0" eb="3">
      <t>タントウシャ</t>
    </rPh>
    <phoneticPr fontId="5"/>
  </si>
  <si>
    <t>那覇市</t>
  </si>
  <si>
    <t>宜野湾市</t>
  </si>
  <si>
    <t>石垣市</t>
  </si>
  <si>
    <t>浦添市</t>
  </si>
  <si>
    <t>名護市</t>
  </si>
  <si>
    <t>糸満市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</si>
  <si>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</si>
  <si>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</si>
  <si>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</si>
  <si>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</si>
  <si>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</si>
  <si>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</si>
  <si>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</si>
  <si>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</si>
  <si>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</si>
  <si>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</si>
  <si>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</si>
  <si>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</si>
  <si>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</si>
  <si>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</si>
  <si>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</si>
  <si>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</si>
  <si>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</si>
  <si>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</si>
  <si>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</si>
  <si>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</si>
  <si>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</si>
  <si>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</si>
  <si>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</si>
  <si>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</si>
  <si>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</si>
  <si>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</si>
  <si>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</si>
  <si>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</si>
  <si>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</si>
  <si>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</si>
  <si>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</si>
  <si>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</si>
  <si>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</si>
  <si>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</si>
  <si>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（別紙１）総括表</t>
    <rPh sb="1" eb="3">
      <t>ベッシ</t>
    </rPh>
    <rPh sb="5" eb="7">
      <t>ソウカツ</t>
    </rPh>
    <rPh sb="7" eb="8">
      <t>ヒョウ</t>
    </rPh>
    <phoneticPr fontId="5"/>
  </si>
  <si>
    <t>代表者
（職・氏名）</t>
    <rPh sb="0" eb="3">
      <t>ダイヒョウシャ</t>
    </rPh>
    <rPh sb="5" eb="6">
      <t>ショク</t>
    </rPh>
    <rPh sb="7" eb="9">
      <t>シメイ</t>
    </rPh>
    <phoneticPr fontId="5"/>
  </si>
  <si>
    <t>施設名</t>
    <phoneticPr fontId="5"/>
  </si>
  <si>
    <t>集計用データ</t>
    <rPh sb="0" eb="2">
      <t>シュウケイ</t>
    </rPh>
    <rPh sb="2" eb="3">
      <t>ヨウ</t>
    </rPh>
    <phoneticPr fontId="5"/>
  </si>
  <si>
    <t>公立・
私立の別</t>
    <phoneticPr fontId="5"/>
  </si>
  <si>
    <t>設置主体</t>
    <phoneticPr fontId="5"/>
  </si>
  <si>
    <t>所在市区町村名</t>
    <phoneticPr fontId="5"/>
  </si>
  <si>
    <t>集計用データ</t>
    <rPh sb="0" eb="2">
      <t>シュウケイ</t>
    </rPh>
    <rPh sb="2" eb="3">
      <t>ヨウ</t>
    </rPh>
    <phoneticPr fontId="5"/>
  </si>
  <si>
    <t>ＩＣＴを活用した子供の見守り支援事業</t>
    <phoneticPr fontId="5"/>
  </si>
  <si>
    <t>公立・
私立の別</t>
    <rPh sb="0" eb="2">
      <t>コウリツ</t>
    </rPh>
    <rPh sb="2" eb="4">
      <t>コッコウリツ</t>
    </rPh>
    <rPh sb="4" eb="6">
      <t>シリツ</t>
    </rPh>
    <rPh sb="7" eb="8">
      <t>ベツ</t>
    </rPh>
    <phoneticPr fontId="6"/>
  </si>
  <si>
    <t>設置主体</t>
    <rPh sb="0" eb="2">
      <t>セッチ</t>
    </rPh>
    <rPh sb="2" eb="4">
      <t>シュタイ</t>
    </rPh>
    <phoneticPr fontId="6"/>
  </si>
  <si>
    <t>施設名称</t>
    <rPh sb="0" eb="4">
      <t>シセツメイショウ</t>
    </rPh>
    <phoneticPr fontId="6"/>
  </si>
  <si>
    <t>対象経費支出予定額</t>
    <rPh sb="0" eb="2">
      <t>タイショウ</t>
    </rPh>
    <rPh sb="2" eb="4">
      <t>ケイヒ</t>
    </rPh>
    <rPh sb="4" eb="6">
      <t>シシュツ</t>
    </rPh>
    <rPh sb="6" eb="8">
      <t>ヨテイ</t>
    </rPh>
    <rPh sb="8" eb="9">
      <t>ガク</t>
    </rPh>
    <phoneticPr fontId="45"/>
  </si>
  <si>
    <t>国庫補助基準額</t>
    <rPh sb="0" eb="2">
      <t>コッコ</t>
    </rPh>
    <rPh sb="2" eb="4">
      <t>ホジョ</t>
    </rPh>
    <rPh sb="4" eb="7">
      <t>キジュンガク</t>
    </rPh>
    <phoneticPr fontId="5"/>
  </si>
  <si>
    <t>自治体補助額</t>
    <rPh sb="0" eb="3">
      <t>ジチタイ</t>
    </rPh>
    <rPh sb="3" eb="6">
      <t>ホジョガク</t>
    </rPh>
    <phoneticPr fontId="5"/>
  </si>
  <si>
    <t>導入備品内容</t>
  </si>
  <si>
    <t>購入日</t>
    <phoneticPr fontId="5"/>
  </si>
  <si>
    <t>登降園管理システム導入支援事業</t>
    <phoneticPr fontId="5"/>
  </si>
  <si>
    <t>導入備品内容</t>
    <phoneticPr fontId="5"/>
  </si>
  <si>
    <t>有</t>
    <rPh sb="0" eb="1">
      <t>ア</t>
    </rPh>
    <phoneticPr fontId="5"/>
  </si>
  <si>
    <t>無</t>
    <rPh sb="0" eb="1">
      <t>ナ</t>
    </rPh>
    <phoneticPr fontId="5"/>
  </si>
  <si>
    <t>事業所名</t>
    <rPh sb="0" eb="3">
      <t>ジギョウショ</t>
    </rPh>
    <rPh sb="3" eb="4">
      <t>メイ</t>
    </rPh>
    <phoneticPr fontId="5"/>
  </si>
  <si>
    <t>第１号様式（第５条関係）</t>
    <rPh sb="0" eb="1">
      <t>ダイ</t>
    </rPh>
    <rPh sb="2" eb="3">
      <t>ゴウ</t>
    </rPh>
    <rPh sb="3" eb="5">
      <t>ヨウシキ</t>
    </rPh>
    <rPh sb="6" eb="7">
      <t>ダイ</t>
    </rPh>
    <rPh sb="8" eb="9">
      <t>ジョウ</t>
    </rPh>
    <rPh sb="9" eb="11">
      <t>カンケイ</t>
    </rPh>
    <phoneticPr fontId="5"/>
  </si>
  <si>
    <t>こどもの安心・安全対策支援事業補助金交付申請書</t>
    <rPh sb="4" eb="6">
      <t>アンシン</t>
    </rPh>
    <rPh sb="7" eb="9">
      <t>アンゼン</t>
    </rPh>
    <rPh sb="9" eb="11">
      <t>タイサク</t>
    </rPh>
    <rPh sb="11" eb="13">
      <t>シエン</t>
    </rPh>
    <rPh sb="13" eb="15">
      <t>ジギョウ</t>
    </rPh>
    <rPh sb="15" eb="18">
      <t>ホジョキン</t>
    </rPh>
    <rPh sb="18" eb="20">
      <t>コウフ</t>
    </rPh>
    <rPh sb="20" eb="23">
      <t>シンセイショ</t>
    </rPh>
    <phoneticPr fontId="5"/>
  </si>
  <si>
    <t>　こどもの安心・安全対策支援事業補助金として下記金額を交付されたく、こどもの安心・安全対策支援事業補助金交付要綱第５条第１項の規定に基づき、関係書類を添えて下記の通り申請します。</t>
    <phoneticPr fontId="5"/>
  </si>
  <si>
    <t>１.　ICT を活用した子どもの見守り支援事業</t>
    <phoneticPr fontId="5"/>
  </si>
  <si>
    <t>２.　登降園管理システム支援事業</t>
    <phoneticPr fontId="5"/>
  </si>
  <si>
    <r>
      <rPr>
        <b/>
        <sz val="10"/>
        <color rgb="FFFF0000"/>
        <rFont val="ＭＳ Ｐ明朝"/>
        <family val="1"/>
        <charset val="128"/>
      </rPr>
      <t>１.</t>
    </r>
    <r>
      <rPr>
        <b/>
        <sz val="10"/>
        <color theme="1"/>
        <rFont val="ＭＳ Ｐ明朝"/>
        <family val="1"/>
        <charset val="128"/>
      </rPr>
      <t>　ICT を活用した子どもの見守り支援事業</t>
    </r>
    <phoneticPr fontId="5"/>
  </si>
  <si>
    <t>児童発達支援センター</t>
    <rPh sb="0" eb="6">
      <t>ジドウハッタツシエン</t>
    </rPh>
    <phoneticPr fontId="5"/>
  </si>
  <si>
    <t>児童発達支援事業所</t>
    <rPh sb="0" eb="6">
      <t>ジドウハッタツシエン</t>
    </rPh>
    <rPh sb="6" eb="9">
      <t>ジギョウショ</t>
    </rPh>
    <phoneticPr fontId="5"/>
  </si>
  <si>
    <t>申請額
(選定額×4/5)</t>
    <rPh sb="0" eb="3">
      <t>シンセイガク</t>
    </rPh>
    <rPh sb="5" eb="7">
      <t>センテイ</t>
    </rPh>
    <rPh sb="7" eb="8">
      <t>ガク</t>
    </rPh>
    <phoneticPr fontId="5"/>
  </si>
  <si>
    <t>　１.　ICT を活用した子どもの見守り支援事業</t>
    <phoneticPr fontId="5"/>
  </si>
  <si>
    <t>　２.　登降園管理システム支援事業</t>
    <phoneticPr fontId="5"/>
  </si>
  <si>
    <t>（郵便番号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</si>
</sst>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_ "/>
    <numFmt numFmtId="180" formatCode="[$-411]ggge&quot;年&quot;m&quot;月&quot;d&quot;日&quot;;@"/>
    <numFmt numFmtId="181" formatCode="[&lt;=999]000;[&lt;=9999]000\-00;000\-0000"/>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10"/>
      <color theme="4"/>
      <name val="ＭＳ 明朝"/>
      <family val="1"/>
      <charset val="128"/>
    </font>
    <font>
      <sz val="10"/>
      <color theme="3" tint="0.39997558519241921"/>
      <name val="ＭＳ 明朝"/>
      <family val="1"/>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sz val="11"/>
      <name val="ＭＳ Ｐ明朝"/>
      <family val="1"/>
      <charset val="128"/>
    </font>
    <font>
      <sz val="10"/>
      <color theme="1"/>
      <name val="ＭＳ Ｐゴシック"/>
      <family val="3"/>
      <charset val="128"/>
    </font>
    <font>
      <sz val="20"/>
      <name val="ＭＳ Ｐゴシック"/>
      <family val="3"/>
      <charset val="128"/>
    </font>
    <font>
      <sz val="14"/>
      <name val="ＭＳ Ｐ明朝"/>
      <family val="1"/>
      <charset val="128"/>
    </font>
    <font>
      <b/>
      <sz val="11"/>
      <color indexed="81"/>
      <name val="ＭＳ Ｐゴシック"/>
      <family val="3"/>
      <charset val="128"/>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b/>
      <sz val="14"/>
      <color theme="1"/>
      <name val="ＭＳ Ｐ明朝"/>
      <family val="1"/>
      <charset val="128"/>
    </font>
    <font>
      <sz val="9"/>
      <color indexed="81"/>
      <name val="ＭＳ Ｐゴシック"/>
      <family val="3"/>
      <charset val="128"/>
    </font>
    <font>
      <u/>
      <sz val="9"/>
      <color indexed="81"/>
      <name val="ＭＳ Ｐゴシック"/>
      <family val="3"/>
      <charset val="128"/>
    </font>
    <font>
      <b/>
      <sz val="11"/>
      <color rgb="FFFF0000"/>
      <name val="ＭＳ ゴシック"/>
      <family val="3"/>
      <charset val="128"/>
    </font>
    <font>
      <b/>
      <sz val="12"/>
      <color theme="1"/>
      <name val="ＭＳ ゴシック"/>
      <family val="3"/>
      <charset val="128"/>
    </font>
    <font>
      <b/>
      <sz val="14"/>
      <color theme="1"/>
      <name val="ＭＳ ゴシック"/>
      <family val="3"/>
      <charset val="128"/>
    </font>
    <font>
      <sz val="6"/>
      <name val="ＭＳ Ｐゴシック"/>
      <family val="2"/>
      <charset val="128"/>
      <scheme val="minor"/>
    </font>
    <font>
      <sz val="14"/>
      <color theme="1"/>
      <name val="ＭＳ Ｐ明朝"/>
      <family val="1"/>
      <charset val="128"/>
    </font>
    <font>
      <b/>
      <sz val="11"/>
      <color theme="1"/>
      <name val="ＭＳ Ｐゴシック"/>
      <family val="3"/>
      <charset val="128"/>
    </font>
    <font>
      <sz val="11"/>
      <name val="ＭＳ 明朝"/>
      <family val="1"/>
      <charset val="128"/>
    </font>
    <font>
      <b/>
      <sz val="10"/>
      <color rgb="FFFF0000"/>
      <name val="ＭＳ Ｐ明朝"/>
      <family val="1"/>
      <charset val="128"/>
    </font>
    <font>
      <sz val="6"/>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6"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304">
    <xf numFmtId="0" fontId="0" fillId="0" borderId="0" xfId="0">
      <alignment vertical="center"/>
    </xf>
    <xf numFmtId="0" fontId="14"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2" fillId="0" borderId="0" xfId="0" applyFont="1">
      <alignment vertical="center"/>
    </xf>
    <xf numFmtId="0" fontId="12" fillId="0" borderId="0" xfId="0" applyFont="1" applyAlignment="1">
      <alignment horizontal="right" vertical="center"/>
    </xf>
    <xf numFmtId="178" fontId="12" fillId="0" borderId="19" xfId="0" applyNumberFormat="1" applyFont="1" applyBorder="1" applyAlignment="1">
      <alignment horizontal="center" vertical="center" shrinkToFit="1"/>
    </xf>
    <xf numFmtId="0" fontId="18" fillId="0" borderId="0" xfId="0" applyFont="1">
      <alignment vertical="center"/>
    </xf>
    <xf numFmtId="0" fontId="18" fillId="0" borderId="0" xfId="0" applyFont="1" applyAlignment="1">
      <alignment horizontal="left" vertical="top"/>
    </xf>
    <xf numFmtId="0" fontId="7" fillId="0" borderId="0" xfId="0" applyFont="1">
      <alignment vertical="center"/>
    </xf>
    <xf numFmtId="0" fontId="8" fillId="0" borderId="0" xfId="0" applyFont="1" applyAlignment="1">
      <alignment horizontal="left" vertical="top"/>
    </xf>
    <xf numFmtId="0" fontId="24" fillId="0" borderId="0" xfId="0" applyFont="1">
      <alignment vertical="center"/>
    </xf>
    <xf numFmtId="0" fontId="18" fillId="0" borderId="19" xfId="0" applyFont="1" applyBorder="1" applyAlignment="1">
      <alignment horizontal="center" vertical="center" shrinkToFit="1"/>
    </xf>
    <xf numFmtId="49" fontId="8" fillId="0" borderId="19" xfId="0" applyNumberFormat="1" applyFont="1" applyBorder="1" applyAlignment="1">
      <alignment horizontal="center" vertical="top"/>
    </xf>
    <xf numFmtId="0" fontId="8" fillId="0" borderId="19" xfId="0" applyFont="1" applyBorder="1" applyAlignment="1">
      <alignment horizontal="center" vertical="top"/>
    </xf>
    <xf numFmtId="0" fontId="18" fillId="0" borderId="19" xfId="0" applyFont="1" applyBorder="1" applyAlignment="1">
      <alignment horizontal="center" vertical="center"/>
    </xf>
    <xf numFmtId="49" fontId="13" fillId="0" borderId="19" xfId="0" applyNumberFormat="1" applyFont="1" applyBorder="1" applyAlignment="1">
      <alignment horizontal="left" vertical="center" wrapText="1"/>
    </xf>
    <xf numFmtId="0" fontId="13" fillId="0" borderId="19" xfId="0" applyFont="1" applyBorder="1" applyAlignment="1">
      <alignment horizontal="left" vertical="center" wrapText="1"/>
    </xf>
    <xf numFmtId="49" fontId="13" fillId="0" borderId="14" xfId="0" applyNumberFormat="1" applyFont="1" applyBorder="1" applyAlignment="1">
      <alignment vertical="center" wrapText="1"/>
    </xf>
    <xf numFmtId="0" fontId="13" fillId="0" borderId="14" xfId="0" applyFont="1" applyBorder="1" applyAlignment="1">
      <alignment horizontal="left" vertical="center" wrapText="1"/>
    </xf>
    <xf numFmtId="0" fontId="13" fillId="0" borderId="14" xfId="0" applyFont="1" applyBorder="1" applyAlignment="1">
      <alignment vertical="center" wrapText="1"/>
    </xf>
    <xf numFmtId="0" fontId="19" fillId="0" borderId="19" xfId="0" applyFont="1" applyBorder="1" applyAlignment="1">
      <alignment horizontal="left" vertical="center" wrapText="1"/>
    </xf>
    <xf numFmtId="0" fontId="12" fillId="0" borderId="0" xfId="0" applyFont="1" applyAlignment="1">
      <alignment horizontal="center" vertical="center"/>
    </xf>
    <xf numFmtId="0" fontId="0" fillId="0" borderId="0" xfId="0" applyAlignment="1">
      <alignment vertical="top"/>
    </xf>
    <xf numFmtId="0" fontId="12" fillId="0" borderId="0" xfId="0" applyFont="1" applyAlignment="1">
      <alignment horizontal="left" vertical="center"/>
    </xf>
    <xf numFmtId="178" fontId="12" fillId="0" borderId="1" xfId="0" applyNumberFormat="1" applyFont="1" applyBorder="1" applyAlignment="1">
      <alignment vertical="center" shrinkToFit="1"/>
    </xf>
    <xf numFmtId="0" fontId="11"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49" fontId="11" fillId="0" borderId="0" xfId="0" applyNumberFormat="1" applyFont="1" applyAlignment="1">
      <alignment horizontal="center" vertical="center" wrapText="1"/>
    </xf>
    <xf numFmtId="38" fontId="12" fillId="0" borderId="0" xfId="4" applyFont="1" applyFill="1" applyBorder="1" applyAlignment="1" applyProtection="1">
      <alignment horizontal="right" vertical="center" shrinkToFit="1"/>
    </xf>
    <xf numFmtId="0" fontId="21" fillId="4" borderId="26" xfId="0" applyFont="1" applyFill="1" applyBorder="1" applyAlignment="1">
      <alignment horizontal="center" vertical="center"/>
    </xf>
    <xf numFmtId="0" fontId="21" fillId="0" borderId="0" xfId="0" applyFont="1" applyAlignment="1">
      <alignment horizontal="center" vertical="center"/>
    </xf>
    <xf numFmtId="0" fontId="11" fillId="0" borderId="0" xfId="0" applyFont="1" applyAlignment="1">
      <alignment horizontal="left" vertical="center"/>
    </xf>
    <xf numFmtId="0" fontId="21" fillId="4" borderId="0" xfId="0" applyFont="1" applyFill="1" applyAlignment="1">
      <alignment horizontal="center" vertical="center"/>
    </xf>
    <xf numFmtId="0" fontId="30" fillId="0" borderId="0" xfId="0" applyFont="1" applyAlignment="1">
      <alignment horizontal="center" vertical="center"/>
    </xf>
    <xf numFmtId="0" fontId="30" fillId="0" borderId="0" xfId="0" applyFont="1">
      <alignment vertical="center"/>
    </xf>
    <xf numFmtId="0" fontId="28"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32" xfId="0" applyFont="1" applyBorder="1">
      <alignment vertical="center"/>
    </xf>
    <xf numFmtId="38" fontId="10" fillId="0" borderId="0" xfId="0" applyNumberFormat="1" applyFont="1">
      <alignment vertical="center"/>
    </xf>
    <xf numFmtId="176" fontId="10" fillId="0" borderId="0" xfId="0" applyNumberFormat="1" applyFont="1">
      <alignment vertical="center"/>
    </xf>
    <xf numFmtId="0" fontId="10" fillId="0" borderId="8" xfId="0" applyFont="1" applyBorder="1">
      <alignment vertical="center"/>
    </xf>
    <xf numFmtId="38" fontId="10" fillId="0" borderId="8" xfId="0" applyNumberFormat="1" applyFont="1" applyBorder="1">
      <alignment vertical="center"/>
    </xf>
    <xf numFmtId="0" fontId="29" fillId="0" borderId="26" xfId="0" applyFont="1" applyBorder="1" applyAlignment="1">
      <alignment horizontal="center" vertical="center"/>
    </xf>
    <xf numFmtId="0" fontId="32" fillId="0" borderId="0" xfId="0" applyFont="1" applyAlignment="1">
      <alignment horizontal="center" vertical="center"/>
    </xf>
    <xf numFmtId="0" fontId="31" fillId="0" borderId="0" xfId="0" applyFont="1" applyProtection="1">
      <alignment vertical="center"/>
      <protection locked="0"/>
    </xf>
    <xf numFmtId="0" fontId="32" fillId="0" borderId="0" xfId="0" applyFont="1">
      <alignment vertical="center"/>
    </xf>
    <xf numFmtId="0" fontId="25" fillId="0" borderId="0" xfId="0" applyFont="1">
      <alignment vertical="center"/>
    </xf>
    <xf numFmtId="0" fontId="12" fillId="3" borderId="3" xfId="0" applyFont="1" applyFill="1" applyBorder="1" applyAlignment="1">
      <alignment horizontal="center" vertical="center" wrapText="1"/>
    </xf>
    <xf numFmtId="0" fontId="12" fillId="0" borderId="3" xfId="0" applyFont="1" applyBorder="1">
      <alignment vertical="center"/>
    </xf>
    <xf numFmtId="0" fontId="13" fillId="0" borderId="0" xfId="0" applyFont="1" applyAlignment="1">
      <alignment horizontal="center" vertical="center" textRotation="255"/>
    </xf>
    <xf numFmtId="0" fontId="14" fillId="0" borderId="3" xfId="0" applyFont="1" applyBorder="1">
      <alignment vertical="center"/>
    </xf>
    <xf numFmtId="0" fontId="13" fillId="3" borderId="13" xfId="0" applyFont="1" applyFill="1" applyBorder="1">
      <alignment vertical="center"/>
    </xf>
    <xf numFmtId="0" fontId="13" fillId="3" borderId="13" xfId="0" applyFont="1" applyFill="1" applyBorder="1" applyAlignment="1">
      <alignment horizontal="center" vertical="center"/>
    </xf>
    <xf numFmtId="0" fontId="13" fillId="3" borderId="38" xfId="0" applyFont="1" applyFill="1" applyBorder="1">
      <alignment vertical="center"/>
    </xf>
    <xf numFmtId="0" fontId="13" fillId="3" borderId="8" xfId="0" applyFont="1" applyFill="1" applyBorder="1">
      <alignment vertical="center"/>
    </xf>
    <xf numFmtId="0" fontId="13" fillId="3" borderId="8" xfId="0" applyFont="1" applyFill="1" applyBorder="1" applyAlignment="1">
      <alignment horizontal="center" vertical="center"/>
    </xf>
    <xf numFmtId="0" fontId="13" fillId="3" borderId="12" xfId="0" applyFont="1" applyFill="1" applyBorder="1">
      <alignment vertical="center"/>
    </xf>
    <xf numFmtId="0" fontId="13" fillId="3" borderId="2" xfId="0" applyFont="1" applyFill="1" applyBorder="1">
      <alignment vertical="center"/>
    </xf>
    <xf numFmtId="0" fontId="13" fillId="3" borderId="3" xfId="0" applyFont="1" applyFill="1" applyBorder="1">
      <alignment vertical="center"/>
    </xf>
    <xf numFmtId="0" fontId="21" fillId="4" borderId="19" xfId="0" applyFont="1" applyFill="1" applyBorder="1" applyAlignment="1" applyProtection="1">
      <alignment horizontal="center" vertical="center"/>
      <protection locked="0"/>
    </xf>
    <xf numFmtId="176" fontId="0" fillId="0" borderId="0" xfId="0" applyNumberFormat="1">
      <alignment vertical="center"/>
    </xf>
    <xf numFmtId="0" fontId="16" fillId="0" borderId="0" xfId="0" applyFont="1">
      <alignment vertical="center"/>
    </xf>
    <xf numFmtId="0" fontId="13" fillId="0" borderId="0" xfId="0" applyFont="1" applyAlignment="1">
      <alignment vertical="center" textRotation="255"/>
    </xf>
    <xf numFmtId="178" fontId="12" fillId="0" borderId="1" xfId="0" applyNumberFormat="1" applyFont="1" applyBorder="1" applyAlignment="1">
      <alignment horizontal="center" vertical="center" shrinkToFit="1"/>
    </xf>
    <xf numFmtId="0" fontId="0" fillId="0" borderId="0" xfId="0" quotePrefix="1">
      <alignment vertical="center"/>
    </xf>
    <xf numFmtId="176" fontId="31" fillId="0" borderId="19" xfId="4" applyNumberFormat="1" applyFont="1" applyBorder="1" applyAlignment="1" applyProtection="1">
      <alignment vertical="center" shrinkToFit="1"/>
    </xf>
    <xf numFmtId="0" fontId="42" fillId="0" borderId="19" xfId="0" applyFont="1" applyBorder="1">
      <alignment vertical="center"/>
    </xf>
    <xf numFmtId="0" fontId="12" fillId="0" borderId="19" xfId="0" applyFont="1" applyBorder="1" applyAlignment="1">
      <alignment vertical="center" wrapText="1"/>
    </xf>
    <xf numFmtId="0" fontId="12" fillId="0" borderId="19" xfId="0" applyFont="1" applyBorder="1">
      <alignment vertical="center"/>
    </xf>
    <xf numFmtId="0" fontId="10" fillId="0" borderId="19" xfId="0" applyFont="1" applyBorder="1">
      <alignment vertical="center"/>
    </xf>
    <xf numFmtId="38" fontId="18" fillId="0" borderId="19" xfId="4" applyFont="1" applyBorder="1" applyAlignment="1">
      <alignment horizontal="center" vertical="center" wrapText="1"/>
    </xf>
    <xf numFmtId="180" fontId="12" fillId="0" borderId="19" xfId="0" applyNumberFormat="1" applyFont="1" applyBorder="1">
      <alignment vertical="center"/>
    </xf>
    <xf numFmtId="0" fontId="12" fillId="3" borderId="19" xfId="0" applyFont="1" applyFill="1" applyBorder="1" applyAlignment="1">
      <alignment horizontal="center" vertical="center"/>
    </xf>
    <xf numFmtId="178" fontId="12" fillId="0" borderId="1" xfId="0" applyNumberFormat="1" applyFont="1" applyBorder="1" applyAlignment="1">
      <alignment horizontal="left" vertical="center" shrinkToFit="1"/>
    </xf>
    <xf numFmtId="0" fontId="12" fillId="3" borderId="19" xfId="0" applyFont="1" applyFill="1" applyBorder="1" applyAlignment="1">
      <alignment horizontal="center" vertical="center" wrapText="1"/>
    </xf>
    <xf numFmtId="0" fontId="13" fillId="3" borderId="2" xfId="0" applyFont="1" applyFill="1" applyBorder="1" applyAlignment="1">
      <alignment horizontal="center" vertical="center"/>
    </xf>
    <xf numFmtId="0" fontId="48" fillId="0" borderId="0" xfId="0" applyFont="1">
      <alignment vertical="center"/>
    </xf>
    <xf numFmtId="0" fontId="31" fillId="0" borderId="0" xfId="0" applyFont="1">
      <alignment vertical="center"/>
    </xf>
    <xf numFmtId="0" fontId="48" fillId="0" borderId="8" xfId="0" applyFont="1" applyBorder="1">
      <alignment vertical="center"/>
    </xf>
    <xf numFmtId="49" fontId="31" fillId="0" borderId="0" xfId="0" applyNumberFormat="1" applyFont="1">
      <alignment vertical="center"/>
    </xf>
    <xf numFmtId="178" fontId="12" fillId="0" borderId="3" xfId="4" applyNumberFormat="1" applyFont="1" applyFill="1" applyBorder="1" applyAlignment="1" applyProtection="1">
      <alignment vertical="center" shrinkToFit="1"/>
    </xf>
    <xf numFmtId="0" fontId="13" fillId="0" borderId="1" xfId="0" applyFont="1" applyBorder="1" applyAlignment="1">
      <alignment vertical="center" shrinkToFit="1"/>
    </xf>
    <xf numFmtId="0" fontId="13" fillId="0" borderId="3" xfId="0" applyFont="1" applyBorder="1" applyAlignment="1">
      <alignment vertical="center" shrinkToFit="1"/>
    </xf>
    <xf numFmtId="0" fontId="13" fillId="0" borderId="0" xfId="0" applyFont="1" applyAlignment="1">
      <alignment vertical="center" shrinkToFit="1"/>
    </xf>
    <xf numFmtId="0" fontId="14" fillId="0" borderId="3" xfId="0" applyFont="1" applyBorder="1" applyAlignment="1">
      <alignment vertical="center" shrinkToFit="1"/>
    </xf>
    <xf numFmtId="0" fontId="14" fillId="0" borderId="2" xfId="0" applyFont="1" applyBorder="1" applyAlignment="1">
      <alignment vertical="center" shrinkToFit="1"/>
    </xf>
    <xf numFmtId="0" fontId="14" fillId="0" borderId="24" xfId="0" applyFont="1" applyBorder="1" applyAlignment="1">
      <alignment vertical="center" shrinkToFit="1"/>
    </xf>
    <xf numFmtId="0" fontId="13" fillId="4" borderId="5" xfId="0" applyFont="1" applyFill="1" applyBorder="1">
      <alignment vertical="center"/>
    </xf>
    <xf numFmtId="180" fontId="12" fillId="0" borderId="19" xfId="0" applyNumberFormat="1" applyFont="1" applyBorder="1" applyAlignment="1">
      <alignment vertical="center" shrinkToFit="1"/>
    </xf>
    <xf numFmtId="0" fontId="12" fillId="4" borderId="13" xfId="0" applyFont="1" applyFill="1" applyBorder="1" applyAlignment="1" applyProtection="1">
      <alignment horizontal="left" vertical="center"/>
      <protection locked="0"/>
    </xf>
    <xf numFmtId="0" fontId="12" fillId="4" borderId="38" xfId="0" applyFont="1" applyFill="1" applyBorder="1" applyAlignment="1" applyProtection="1">
      <alignment horizontal="left" vertical="center"/>
      <protection locked="0"/>
    </xf>
    <xf numFmtId="0" fontId="23" fillId="0" borderId="0" xfId="0" applyFont="1">
      <alignment vertical="center"/>
    </xf>
    <xf numFmtId="0" fontId="12" fillId="4" borderId="13" xfId="0" applyFont="1" applyFill="1" applyBorder="1" applyAlignment="1" applyProtection="1">
      <alignment horizontal="right" vertical="center"/>
      <protection locked="0"/>
    </xf>
    <xf numFmtId="0" fontId="13" fillId="4" borderId="0" xfId="0" applyFont="1" applyFill="1" applyAlignment="1" applyProtection="1">
      <alignment horizontal="center" vertical="center"/>
      <protection locked="0"/>
    </xf>
    <xf numFmtId="0" fontId="13" fillId="0" borderId="0" xfId="0" applyFont="1" applyAlignment="1">
      <alignment horizontal="left" vertical="center" wrapText="1" shrinkToFit="1"/>
    </xf>
    <xf numFmtId="0" fontId="25" fillId="0" borderId="0" xfId="0" applyFont="1" applyAlignment="1">
      <alignment horizontal="left" vertical="center" shrinkToFit="1"/>
    </xf>
    <xf numFmtId="0" fontId="48"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wrapText="1" shrinkToFit="1"/>
    </xf>
    <xf numFmtId="0" fontId="47" fillId="0" borderId="0" xfId="0" applyFont="1" applyAlignment="1">
      <alignment horizontal="center" vertical="center"/>
    </xf>
    <xf numFmtId="38" fontId="33" fillId="0" borderId="8" xfId="0" applyNumberFormat="1" applyFont="1" applyBorder="1" applyAlignment="1">
      <alignment horizontal="center" vertical="center"/>
    </xf>
    <xf numFmtId="0" fontId="33" fillId="0" borderId="8" xfId="0" applyFont="1" applyBorder="1" applyAlignment="1">
      <alignment horizontal="center" vertical="center"/>
    </xf>
    <xf numFmtId="0" fontId="31" fillId="3" borderId="4" xfId="0" applyFont="1" applyFill="1" applyBorder="1" applyAlignment="1">
      <alignment horizontal="center" vertical="center" wrapText="1"/>
    </xf>
    <xf numFmtId="0" fontId="31" fillId="3" borderId="5"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9" xfId="0" applyFont="1" applyFill="1" applyBorder="1" applyAlignment="1">
      <alignment horizontal="center" vertical="center"/>
    </xf>
    <xf numFmtId="0" fontId="31" fillId="3" borderId="0" xfId="0" applyFont="1" applyFill="1" applyAlignment="1">
      <alignment horizontal="center" vertical="center"/>
    </xf>
    <xf numFmtId="0" fontId="31" fillId="3" borderId="10" xfId="0" applyFont="1" applyFill="1" applyBorder="1" applyAlignment="1">
      <alignment horizontal="center" vertical="center"/>
    </xf>
    <xf numFmtId="0" fontId="31" fillId="3" borderId="11" xfId="0" applyFont="1" applyFill="1" applyBorder="1" applyAlignment="1">
      <alignment horizontal="center" vertical="center"/>
    </xf>
    <xf numFmtId="0" fontId="31" fillId="3" borderId="8" xfId="0" applyFont="1" applyFill="1" applyBorder="1" applyAlignment="1">
      <alignment horizontal="center" vertical="center"/>
    </xf>
    <xf numFmtId="0" fontId="31" fillId="3" borderId="12" xfId="0" applyFont="1" applyFill="1" applyBorder="1" applyAlignment="1">
      <alignment horizontal="center" vertical="center"/>
    </xf>
    <xf numFmtId="0" fontId="31" fillId="4" borderId="4" xfId="0" applyFont="1" applyFill="1" applyBorder="1" applyAlignment="1" applyProtection="1">
      <alignment horizontal="center" vertical="center" shrinkToFit="1"/>
      <protection locked="0"/>
    </xf>
    <xf numFmtId="0" fontId="31" fillId="4" borderId="5" xfId="0" applyFont="1" applyFill="1" applyBorder="1" applyAlignment="1" applyProtection="1">
      <alignment horizontal="center" vertical="center" shrinkToFit="1"/>
      <protection locked="0"/>
    </xf>
    <xf numFmtId="0" fontId="31" fillId="4" borderId="6" xfId="0" applyFont="1" applyFill="1" applyBorder="1" applyAlignment="1" applyProtection="1">
      <alignment horizontal="center" vertical="center" shrinkToFit="1"/>
      <protection locked="0"/>
    </xf>
    <xf numFmtId="0" fontId="31" fillId="4" borderId="9" xfId="0" applyFont="1" applyFill="1" applyBorder="1" applyAlignment="1" applyProtection="1">
      <alignment horizontal="center" vertical="center" shrinkToFit="1"/>
      <protection locked="0"/>
    </xf>
    <xf numFmtId="0" fontId="31" fillId="4" borderId="0" xfId="0" applyFont="1" applyFill="1" applyAlignment="1" applyProtection="1">
      <alignment horizontal="center" vertical="center" shrinkToFit="1"/>
      <protection locked="0"/>
    </xf>
    <xf numFmtId="0" fontId="31" fillId="4" borderId="10" xfId="0" applyFont="1" applyFill="1" applyBorder="1" applyAlignment="1" applyProtection="1">
      <alignment horizontal="center" vertical="center" shrinkToFit="1"/>
      <protection locked="0"/>
    </xf>
    <xf numFmtId="0" fontId="31" fillId="4" borderId="11" xfId="0" applyFont="1" applyFill="1" applyBorder="1" applyAlignment="1" applyProtection="1">
      <alignment horizontal="center" vertical="center" shrinkToFit="1"/>
      <protection locked="0"/>
    </xf>
    <xf numFmtId="0" fontId="31" fillId="4" borderId="8" xfId="0" applyFont="1" applyFill="1" applyBorder="1" applyAlignment="1" applyProtection="1">
      <alignment horizontal="center" vertical="center" shrinkToFit="1"/>
      <protection locked="0"/>
    </xf>
    <xf numFmtId="0" fontId="31" fillId="4" borderId="12" xfId="0" applyFont="1" applyFill="1" applyBorder="1" applyAlignment="1" applyProtection="1">
      <alignment horizontal="center" vertical="center" shrinkToFit="1"/>
      <protection locked="0"/>
    </xf>
    <xf numFmtId="0" fontId="31" fillId="3" borderId="4" xfId="0" applyFont="1" applyFill="1" applyBorder="1" applyAlignment="1">
      <alignment horizontal="center" vertical="center"/>
    </xf>
    <xf numFmtId="49" fontId="34" fillId="4" borderId="4" xfId="0" quotePrefix="1" applyNumberFormat="1" applyFont="1" applyFill="1" applyBorder="1" applyAlignment="1" applyProtection="1">
      <alignment horizontal="center" vertical="center" shrinkToFit="1"/>
      <protection locked="0"/>
    </xf>
    <xf numFmtId="49" fontId="34" fillId="4" borderId="5" xfId="0" applyNumberFormat="1" applyFont="1" applyFill="1" applyBorder="1" applyAlignment="1" applyProtection="1">
      <alignment horizontal="center" vertical="center" shrinkToFit="1"/>
      <protection locked="0"/>
    </xf>
    <xf numFmtId="49" fontId="34" fillId="4" borderId="6" xfId="0" applyNumberFormat="1" applyFont="1" applyFill="1" applyBorder="1" applyAlignment="1" applyProtection="1">
      <alignment horizontal="center" vertical="center" shrinkToFit="1"/>
      <protection locked="0"/>
    </xf>
    <xf numFmtId="49" fontId="34" fillId="4" borderId="11" xfId="0" applyNumberFormat="1" applyFont="1" applyFill="1" applyBorder="1" applyAlignment="1" applyProtection="1">
      <alignment horizontal="center" vertical="center" shrinkToFit="1"/>
      <protection locked="0"/>
    </xf>
    <xf numFmtId="49" fontId="34" fillId="4" borderId="8" xfId="0" applyNumberFormat="1" applyFont="1" applyFill="1" applyBorder="1" applyAlignment="1" applyProtection="1">
      <alignment horizontal="center" vertical="center" shrinkToFit="1"/>
      <protection locked="0"/>
    </xf>
    <xf numFmtId="49" fontId="34" fillId="4" borderId="12" xfId="0" applyNumberFormat="1" applyFont="1" applyFill="1" applyBorder="1" applyAlignment="1" applyProtection="1">
      <alignment horizontal="center" vertical="center" shrinkToFit="1"/>
      <protection locked="0"/>
    </xf>
    <xf numFmtId="0" fontId="31" fillId="4" borderId="4"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1" fillId="4" borderId="8" xfId="0" applyFont="1" applyFill="1" applyBorder="1" applyAlignment="1" applyProtection="1">
      <alignment horizontal="center" vertical="center"/>
      <protection locked="0"/>
    </xf>
    <xf numFmtId="0" fontId="31" fillId="4" borderId="12" xfId="0" applyFont="1" applyFill="1" applyBorder="1" applyAlignment="1" applyProtection="1">
      <alignment horizontal="center" vertical="center"/>
      <protection locked="0"/>
    </xf>
    <xf numFmtId="0" fontId="13" fillId="0" borderId="0" xfId="0" applyFont="1" applyAlignment="1">
      <alignment horizontal="left" vertical="center" shrinkToFit="1"/>
    </xf>
    <xf numFmtId="0" fontId="12" fillId="0" borderId="0" xfId="0" applyFont="1" applyAlignment="1">
      <alignment horizontal="left" vertical="center"/>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protection locked="0"/>
    </xf>
    <xf numFmtId="0" fontId="12" fillId="4" borderId="8" xfId="0" applyFont="1" applyFill="1" applyBorder="1" applyAlignment="1" applyProtection="1">
      <alignment horizontal="left" vertical="center"/>
      <protection locked="0"/>
    </xf>
    <xf numFmtId="0" fontId="12" fillId="4" borderId="12" xfId="0" applyFont="1" applyFill="1" applyBorder="1" applyAlignment="1" applyProtection="1">
      <alignment horizontal="left" vertical="center"/>
      <protection locked="0"/>
    </xf>
    <xf numFmtId="0" fontId="44" fillId="0" borderId="0" xfId="0" applyFont="1" applyAlignment="1">
      <alignment horizontal="center" vertical="center"/>
    </xf>
    <xf numFmtId="0" fontId="12" fillId="4" borderId="1" xfId="0" applyFont="1" applyFill="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36" fillId="4" borderId="1" xfId="7" applyFill="1" applyBorder="1" applyAlignment="1" applyProtection="1">
      <alignment horizontal="left" vertical="center" shrinkToFit="1"/>
      <protection locked="0"/>
    </xf>
    <xf numFmtId="0" fontId="12" fillId="3" borderId="19" xfId="0" applyFont="1" applyFill="1" applyBorder="1" applyAlignment="1">
      <alignment horizontal="center" vertical="center" shrinkToFit="1"/>
    </xf>
    <xf numFmtId="0" fontId="12" fillId="3" borderId="19"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31" fillId="3" borderId="1" xfId="0" applyFont="1" applyFill="1" applyBorder="1" applyAlignment="1">
      <alignment horizontal="left" vertical="center" shrinkToFit="1"/>
    </xf>
    <xf numFmtId="0" fontId="31" fillId="3" borderId="2" xfId="0" applyFont="1" applyFill="1" applyBorder="1" applyAlignment="1">
      <alignment horizontal="left" vertical="center" shrinkToFit="1"/>
    </xf>
    <xf numFmtId="0" fontId="31" fillId="3" borderId="3" xfId="0" applyFont="1" applyFill="1" applyBorder="1" applyAlignment="1">
      <alignment horizontal="left" vertical="center" shrinkToFi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9" xfId="0" applyFont="1" applyFill="1" applyBorder="1" applyAlignment="1">
      <alignment horizontal="center" vertical="center" wrapText="1"/>
    </xf>
    <xf numFmtId="178" fontId="12" fillId="4" borderId="1" xfId="0" applyNumberFormat="1" applyFont="1" applyFill="1" applyBorder="1" applyAlignment="1" applyProtection="1">
      <alignment horizontal="left" vertical="center" shrinkToFit="1"/>
      <protection locked="0"/>
    </xf>
    <xf numFmtId="178" fontId="12" fillId="4" borderId="2" xfId="0" applyNumberFormat="1" applyFont="1" applyFill="1" applyBorder="1" applyAlignment="1" applyProtection="1">
      <alignment horizontal="left" vertical="center" shrinkToFit="1"/>
      <protection locked="0"/>
    </xf>
    <xf numFmtId="0" fontId="12" fillId="4" borderId="36"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12" fillId="4" borderId="38" xfId="0" applyFont="1" applyFill="1" applyBorder="1" applyAlignment="1" applyProtection="1">
      <alignment horizontal="left" vertical="center"/>
      <protection locked="0"/>
    </xf>
    <xf numFmtId="176" fontId="39" fillId="0" borderId="1" xfId="0" applyNumberFormat="1" applyFont="1" applyBorder="1">
      <alignment vertical="center"/>
    </xf>
    <xf numFmtId="176" fontId="39" fillId="0" borderId="2" xfId="0" applyNumberFormat="1" applyFont="1" applyBorder="1">
      <alignment vertical="center"/>
    </xf>
    <xf numFmtId="176" fontId="46" fillId="0" borderId="1" xfId="0" applyNumberFormat="1" applyFont="1" applyBorder="1">
      <alignment vertical="center"/>
    </xf>
    <xf numFmtId="176" fontId="46" fillId="0" borderId="2" xfId="0" applyNumberFormat="1" applyFont="1" applyBorder="1">
      <alignment vertical="center"/>
    </xf>
    <xf numFmtId="181" fontId="12" fillId="4" borderId="13" xfId="0" applyNumberFormat="1" applyFont="1" applyFill="1" applyBorder="1" applyAlignment="1" applyProtection="1">
      <alignment horizontal="center" vertical="center"/>
      <protection locked="0"/>
    </xf>
    <xf numFmtId="0" fontId="12" fillId="3"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176" fontId="13" fillId="0" borderId="1" xfId="0" applyNumberFormat="1" applyFont="1" applyBorder="1" applyAlignment="1">
      <alignment horizontal="right" vertical="center" shrinkToFit="1"/>
    </xf>
    <xf numFmtId="176" fontId="13" fillId="0" borderId="2" xfId="0" applyNumberFormat="1" applyFont="1" applyBorder="1" applyAlignment="1">
      <alignment horizontal="right" vertical="center" shrinkToFit="1"/>
    </xf>
    <xf numFmtId="0" fontId="50" fillId="3" borderId="20" xfId="0" applyFont="1" applyFill="1" applyBorder="1" applyAlignment="1">
      <alignment horizontal="center" vertical="center" wrapText="1" shrinkToFit="1"/>
    </xf>
    <xf numFmtId="0" fontId="50" fillId="3" borderId="21" xfId="0" applyFont="1" applyFill="1" applyBorder="1" applyAlignment="1">
      <alignment horizontal="center" vertical="center" shrinkToFit="1"/>
    </xf>
    <xf numFmtId="0" fontId="50" fillId="3" borderId="22" xfId="0" applyFont="1" applyFill="1" applyBorder="1" applyAlignment="1">
      <alignment horizontal="center" vertical="center" shrinkToFit="1"/>
    </xf>
    <xf numFmtId="176" fontId="13" fillId="0" borderId="23" xfId="0" applyNumberFormat="1" applyFont="1" applyBorder="1" applyAlignment="1">
      <alignment horizontal="right" vertical="center" shrinkToFit="1"/>
    </xf>
    <xf numFmtId="176" fontId="13" fillId="0" borderId="21" xfId="0" applyNumberFormat="1" applyFont="1" applyBorder="1" applyAlignment="1">
      <alignment horizontal="right" vertical="center" shrinkToFit="1"/>
    </xf>
    <xf numFmtId="0" fontId="14" fillId="3" borderId="19" xfId="0" applyFont="1" applyFill="1" applyBorder="1" applyAlignment="1">
      <alignment horizontal="center" vertical="center"/>
    </xf>
    <xf numFmtId="177" fontId="13" fillId="0" borderId="19" xfId="0" applyNumberFormat="1" applyFont="1" applyBorder="1" applyAlignment="1">
      <alignment horizontal="right" vertical="center"/>
    </xf>
    <xf numFmtId="0" fontId="13" fillId="0" borderId="19" xfId="0" applyFont="1" applyBorder="1" applyAlignment="1">
      <alignment horizontal="right" vertical="center"/>
    </xf>
    <xf numFmtId="0" fontId="13" fillId="0" borderId="1" xfId="0" applyFont="1" applyBorder="1" applyAlignment="1">
      <alignment horizontal="right" vertical="center"/>
    </xf>
    <xf numFmtId="0" fontId="14" fillId="3" borderId="1" xfId="0" applyFont="1" applyFill="1" applyBorder="1" applyAlignment="1">
      <alignment horizontal="center" vertical="center" shrinkToFit="1"/>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77" fontId="11" fillId="4" borderId="16" xfId="4" applyNumberFormat="1" applyFont="1" applyFill="1" applyBorder="1" applyAlignment="1" applyProtection="1">
      <alignment horizontal="right" vertical="center"/>
      <protection locked="0"/>
    </xf>
    <xf numFmtId="177" fontId="11" fillId="4" borderId="17" xfId="4" applyNumberFormat="1" applyFont="1" applyFill="1" applyBorder="1" applyAlignment="1" applyProtection="1">
      <alignment horizontal="right" vertical="center"/>
      <protection locked="0"/>
    </xf>
    <xf numFmtId="177" fontId="11" fillId="4" borderId="34" xfId="4" applyNumberFormat="1" applyFont="1" applyFill="1" applyBorder="1" applyAlignment="1" applyProtection="1">
      <alignment horizontal="right" vertical="center"/>
      <protection locked="0"/>
    </xf>
    <xf numFmtId="177" fontId="11" fillId="4" borderId="7" xfId="4" applyNumberFormat="1" applyFont="1" applyFill="1" applyBorder="1" applyAlignment="1" applyProtection="1">
      <alignment horizontal="right" vertical="center"/>
      <protection locked="0"/>
    </xf>
    <xf numFmtId="177" fontId="11" fillId="0" borderId="1" xfId="4" applyNumberFormat="1" applyFont="1" applyFill="1" applyBorder="1" applyAlignment="1" applyProtection="1">
      <alignment horizontal="right" vertical="center"/>
    </xf>
    <xf numFmtId="177" fontId="11" fillId="0" borderId="2" xfId="4" applyNumberFormat="1" applyFont="1" applyFill="1" applyBorder="1" applyAlignment="1" applyProtection="1">
      <alignment horizontal="right" vertical="center"/>
    </xf>
    <xf numFmtId="0" fontId="11" fillId="0" borderId="19" xfId="0" applyFont="1" applyBorder="1" applyAlignment="1">
      <alignment horizontal="center" vertical="center" wrapText="1"/>
    </xf>
    <xf numFmtId="0" fontId="11" fillId="3" borderId="1" xfId="0" applyFont="1" applyFill="1" applyBorder="1" applyAlignment="1">
      <alignment horizontal="left" vertical="center"/>
    </xf>
    <xf numFmtId="0" fontId="11" fillId="3" borderId="2" xfId="0" applyFont="1" applyFill="1" applyBorder="1" applyAlignment="1">
      <alignment horizontal="left" vertical="center"/>
    </xf>
    <xf numFmtId="0" fontId="11" fillId="4" borderId="19" xfId="0" applyFont="1" applyFill="1" applyBorder="1" applyAlignment="1" applyProtection="1">
      <alignment horizontal="left" vertical="center"/>
      <protection locked="0"/>
    </xf>
    <xf numFmtId="0" fontId="11" fillId="3" borderId="3" xfId="0" applyFont="1" applyFill="1" applyBorder="1" applyAlignment="1">
      <alignment horizontal="left" vertical="center"/>
    </xf>
    <xf numFmtId="180" fontId="11" fillId="4" borderId="1" xfId="0" applyNumberFormat="1" applyFont="1" applyFill="1" applyBorder="1" applyAlignment="1" applyProtection="1">
      <alignment horizontal="left" vertical="center"/>
      <protection locked="0"/>
    </xf>
    <xf numFmtId="180" fontId="11" fillId="4" borderId="2" xfId="0" applyNumberFormat="1" applyFont="1" applyFill="1" applyBorder="1" applyAlignment="1" applyProtection="1">
      <alignment horizontal="left" vertical="center"/>
      <protection locked="0"/>
    </xf>
    <xf numFmtId="180" fontId="11" fillId="4" borderId="3" xfId="0" applyNumberFormat="1"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1"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4" borderId="16" xfId="0" applyFont="1" applyFill="1" applyBorder="1" applyAlignment="1" applyProtection="1">
      <alignment horizontal="left" vertical="center"/>
      <protection locked="0"/>
    </xf>
    <xf numFmtId="0" fontId="11" fillId="4" borderId="17" xfId="0" applyFont="1" applyFill="1" applyBorder="1" applyAlignment="1" applyProtection="1">
      <alignment horizontal="left" vertical="center"/>
      <protection locked="0"/>
    </xf>
    <xf numFmtId="0" fontId="11" fillId="4" borderId="18" xfId="0" applyFont="1" applyFill="1" applyBorder="1" applyAlignment="1" applyProtection="1">
      <alignment horizontal="left" vertical="center"/>
      <protection locked="0"/>
    </xf>
    <xf numFmtId="0" fontId="11" fillId="4" borderId="40" xfId="0" applyFont="1" applyFill="1" applyBorder="1" applyAlignment="1" applyProtection="1">
      <alignment horizontal="left" vertical="center" shrinkToFit="1"/>
      <protection locked="0"/>
    </xf>
    <xf numFmtId="0" fontId="11" fillId="4" borderId="34" xfId="0" applyFont="1" applyFill="1" applyBorder="1" applyAlignment="1" applyProtection="1">
      <alignment horizontal="left" vertical="center"/>
      <protection locked="0"/>
    </xf>
    <xf numFmtId="0" fontId="11" fillId="4" borderId="7" xfId="0" applyFont="1" applyFill="1" applyBorder="1" applyAlignment="1" applyProtection="1">
      <alignment horizontal="left" vertical="center"/>
      <protection locked="0"/>
    </xf>
    <xf numFmtId="0" fontId="11" fillId="4" borderId="35" xfId="0" applyFont="1" applyFill="1" applyBorder="1" applyAlignment="1" applyProtection="1">
      <alignment horizontal="left" vertical="center"/>
      <protection locked="0"/>
    </xf>
    <xf numFmtId="0" fontId="11" fillId="4" borderId="41" xfId="0" applyFont="1" applyFill="1" applyBorder="1" applyAlignment="1" applyProtection="1">
      <alignment horizontal="left" vertical="center" shrinkToFit="1"/>
      <protection locked="0"/>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2" xfId="0" applyFont="1" applyFill="1" applyBorder="1" applyAlignment="1">
      <alignment horizontal="center" vertical="center"/>
    </xf>
    <xf numFmtId="0" fontId="11" fillId="4" borderId="36"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38" xfId="0" applyFont="1" applyFill="1" applyBorder="1" applyAlignment="1" applyProtection="1">
      <alignment horizontal="left" vertical="center"/>
      <protection locked="0"/>
    </xf>
    <xf numFmtId="0" fontId="11" fillId="4" borderId="37" xfId="0" applyFont="1" applyFill="1" applyBorder="1" applyAlignment="1" applyProtection="1">
      <alignment horizontal="left" vertical="center" shrinkToFit="1"/>
      <protection locked="0"/>
    </xf>
    <xf numFmtId="0" fontId="10" fillId="0" borderId="0" xfId="0" applyFont="1" applyAlignment="1">
      <alignment horizontal="center" vertical="center"/>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0" fontId="13" fillId="4" borderId="1" xfId="0" applyFont="1" applyFill="1" applyBorder="1" applyAlignment="1" applyProtection="1">
      <alignment horizontal="left" vertical="center" shrinkToFit="1"/>
      <protection locked="0"/>
    </xf>
    <xf numFmtId="0" fontId="13" fillId="4" borderId="2" xfId="0" applyFont="1" applyFill="1" applyBorder="1" applyAlignment="1" applyProtection="1">
      <alignment horizontal="left" vertical="center" shrinkToFit="1"/>
      <protection locked="0"/>
    </xf>
    <xf numFmtId="0" fontId="13" fillId="4" borderId="3" xfId="0" applyFont="1" applyFill="1" applyBorder="1" applyAlignment="1" applyProtection="1">
      <alignment horizontal="left" vertical="center" shrinkToFit="1"/>
      <protection locked="0"/>
    </xf>
    <xf numFmtId="0" fontId="13" fillId="4" borderId="1" xfId="0" applyFont="1" applyFill="1" applyBorder="1" applyAlignment="1" applyProtection="1">
      <alignment horizontal="center" vertical="center" shrinkToFit="1"/>
      <protection locked="0"/>
    </xf>
    <xf numFmtId="0" fontId="13" fillId="4" borderId="2" xfId="0" applyFont="1" applyFill="1" applyBorder="1" applyAlignment="1" applyProtection="1">
      <alignment horizontal="center" vertical="center" shrinkToFit="1"/>
      <protection locked="0"/>
    </xf>
    <xf numFmtId="49" fontId="36" fillId="4" borderId="1" xfId="7" applyNumberFormat="1" applyFill="1" applyBorder="1" applyAlignment="1" applyProtection="1">
      <alignment horizontal="left" vertical="center" shrinkToFit="1"/>
      <protection locked="0"/>
    </xf>
    <xf numFmtId="49" fontId="25" fillId="4" borderId="2" xfId="0" applyNumberFormat="1" applyFont="1" applyFill="1" applyBorder="1" applyAlignment="1" applyProtection="1">
      <alignment horizontal="left" vertical="center" shrinkToFit="1"/>
      <protection locked="0"/>
    </xf>
    <xf numFmtId="49" fontId="25" fillId="4" borderId="3" xfId="0" applyNumberFormat="1" applyFont="1" applyFill="1" applyBorder="1" applyAlignment="1" applyProtection="1">
      <alignment horizontal="left" vertical="center" shrinkToFit="1"/>
      <protection locked="0"/>
    </xf>
    <xf numFmtId="0" fontId="13" fillId="3" borderId="5" xfId="0" applyFont="1" applyFill="1" applyBorder="1">
      <alignment vertical="center"/>
    </xf>
    <xf numFmtId="0" fontId="13" fillId="3" borderId="6" xfId="0" applyFont="1" applyFill="1" applyBorder="1">
      <alignment vertical="center"/>
    </xf>
    <xf numFmtId="0" fontId="13" fillId="3" borderId="8" xfId="0" applyFont="1" applyFill="1" applyBorder="1">
      <alignment vertical="center"/>
    </xf>
    <xf numFmtId="0" fontId="13" fillId="3" borderId="12" xfId="0" applyFont="1" applyFill="1" applyBorder="1">
      <alignment vertical="center"/>
    </xf>
    <xf numFmtId="0" fontId="15" fillId="4" borderId="5" xfId="0" applyFont="1" applyFill="1" applyBorder="1" applyAlignment="1">
      <alignment horizontal="left" vertical="top" wrapText="1"/>
    </xf>
    <xf numFmtId="0" fontId="15" fillId="4" borderId="6" xfId="0" applyFont="1" applyFill="1" applyBorder="1" applyAlignment="1">
      <alignment horizontal="left" vertical="top" wrapText="1"/>
    </xf>
    <xf numFmtId="0" fontId="9" fillId="0" borderId="0" xfId="0" applyFont="1" applyAlignment="1">
      <alignment horizontal="center" vertical="center"/>
    </xf>
    <xf numFmtId="0" fontId="13" fillId="4" borderId="11" xfId="0" applyFont="1" applyFill="1" applyBorder="1" applyAlignment="1" applyProtection="1">
      <alignment horizontal="left" vertical="center" shrinkToFit="1"/>
      <protection locked="0"/>
    </xf>
    <xf numFmtId="0" fontId="13" fillId="4" borderId="8" xfId="0" applyFont="1" applyFill="1" applyBorder="1" applyAlignment="1" applyProtection="1">
      <alignment horizontal="left" vertical="center" shrinkToFit="1"/>
      <protection locked="0"/>
    </xf>
    <xf numFmtId="0" fontId="13" fillId="4" borderId="12" xfId="0" applyFont="1" applyFill="1" applyBorder="1" applyAlignment="1" applyProtection="1">
      <alignment horizontal="left" vertical="center" shrinkToFit="1"/>
      <protection locked="0"/>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4" borderId="11" xfId="0" applyFont="1" applyFill="1" applyBorder="1" applyAlignment="1" applyProtection="1">
      <alignment horizontal="center" vertical="center" shrinkToFit="1"/>
      <protection locked="0"/>
    </xf>
    <xf numFmtId="179" fontId="13" fillId="4" borderId="8" xfId="0" applyNumberFormat="1" applyFont="1" applyFill="1" applyBorder="1" applyAlignment="1" applyProtection="1">
      <alignment horizontal="center" vertical="center" shrinkToFit="1"/>
      <protection locked="0"/>
    </xf>
    <xf numFmtId="179" fontId="13" fillId="4" borderId="12" xfId="0" applyNumberFormat="1" applyFont="1" applyFill="1" applyBorder="1" applyAlignment="1" applyProtection="1">
      <alignment horizontal="center" vertical="center" shrinkToFit="1"/>
      <protection locked="0"/>
    </xf>
    <xf numFmtId="181" fontId="13" fillId="4" borderId="5" xfId="0" applyNumberFormat="1" applyFont="1" applyFill="1" applyBorder="1" applyAlignment="1" applyProtection="1">
      <alignment horizontal="center" vertical="center"/>
      <protection locked="0"/>
    </xf>
    <xf numFmtId="0" fontId="20" fillId="0" borderId="27" xfId="0" applyFont="1" applyBorder="1" applyAlignment="1">
      <alignment horizontal="left" vertical="center"/>
    </xf>
    <xf numFmtId="0" fontId="20" fillId="0" borderId="33" xfId="0" applyFont="1" applyBorder="1" applyAlignment="1">
      <alignment horizontal="left" vertical="center"/>
    </xf>
    <xf numFmtId="0" fontId="20" fillId="0" borderId="29" xfId="0" applyFont="1" applyBorder="1" applyAlignment="1">
      <alignment horizontal="left" vertical="center"/>
    </xf>
    <xf numFmtId="0" fontId="22" fillId="2" borderId="30" xfId="0" applyFont="1" applyFill="1" applyBorder="1" applyAlignment="1">
      <alignment horizontal="left" vertical="center" wrapText="1"/>
    </xf>
    <xf numFmtId="0" fontId="22" fillId="2" borderId="31" xfId="0" applyFont="1" applyFill="1" applyBorder="1" applyAlignment="1">
      <alignment horizontal="left" vertical="center" wrapText="1"/>
    </xf>
    <xf numFmtId="0" fontId="11" fillId="0" borderId="19" xfId="0" applyFont="1" applyBorder="1" applyAlignment="1">
      <alignment horizontal="left" vertical="center" wrapText="1"/>
    </xf>
    <xf numFmtId="0" fontId="11" fillId="0" borderId="19" xfId="0" applyFont="1" applyBorder="1" applyAlignment="1">
      <alignment horizontal="left" vertical="center"/>
    </xf>
    <xf numFmtId="0" fontId="23" fillId="4" borderId="28" xfId="0" applyFont="1" applyFill="1" applyBorder="1" applyAlignment="1">
      <alignment horizontal="center" vertical="center"/>
    </xf>
    <xf numFmtId="0" fontId="23" fillId="4" borderId="21" xfId="0" applyFont="1" applyFill="1" applyBorder="1" applyAlignment="1">
      <alignment horizontal="center" vertical="center"/>
    </xf>
    <xf numFmtId="0" fontId="23" fillId="4" borderId="24" xfId="0" applyFont="1" applyFill="1" applyBorder="1" applyAlignment="1">
      <alignment horizontal="center" vertical="center"/>
    </xf>
    <xf numFmtId="0" fontId="20" fillId="0" borderId="8" xfId="0" applyFont="1" applyBorder="1" applyAlignment="1">
      <alignment horizontal="left" vertical="center" shrinkToFit="1"/>
    </xf>
    <xf numFmtId="0" fontId="20" fillId="0" borderId="12" xfId="0" applyFont="1" applyBorder="1" applyAlignment="1">
      <alignment horizontal="left" vertical="center" shrinkToFit="1"/>
    </xf>
    <xf numFmtId="0" fontId="22" fillId="2" borderId="15" xfId="0" applyFont="1" applyFill="1" applyBorder="1" applyAlignment="1">
      <alignment horizontal="left" vertical="center" wrapText="1"/>
    </xf>
    <xf numFmtId="0" fontId="22" fillId="2" borderId="25" xfId="0" applyFont="1" applyFill="1" applyBorder="1" applyAlignment="1">
      <alignment horizontal="left" vertical="center" wrapText="1"/>
    </xf>
    <xf numFmtId="0" fontId="43" fillId="0" borderId="8" xfId="0" applyFont="1" applyBorder="1" applyAlignment="1">
      <alignment horizontal="center" vertical="center"/>
    </xf>
    <xf numFmtId="180" fontId="11" fillId="4" borderId="19" xfId="0" applyNumberFormat="1" applyFont="1" applyFill="1" applyBorder="1" applyAlignment="1" applyProtection="1">
      <alignment horizontal="left" vertical="center"/>
      <protection locked="0"/>
    </xf>
    <xf numFmtId="0" fontId="13" fillId="3" borderId="14" xfId="0" applyFont="1" applyFill="1" applyBorder="1" applyAlignment="1">
      <alignment horizontal="center" vertical="center" textRotation="255"/>
    </xf>
    <xf numFmtId="0" fontId="13" fillId="3" borderId="39" xfId="0" applyFont="1" applyFill="1" applyBorder="1" applyAlignment="1">
      <alignment horizontal="center" vertical="center" textRotation="255"/>
    </xf>
    <xf numFmtId="0" fontId="13" fillId="3" borderId="15" xfId="0" applyFont="1" applyFill="1" applyBorder="1" applyAlignment="1">
      <alignment horizontal="center" vertical="center" textRotation="255"/>
    </xf>
    <xf numFmtId="0" fontId="13" fillId="4" borderId="13" xfId="0" applyFont="1" applyFill="1" applyBorder="1" applyAlignment="1" applyProtection="1">
      <alignment horizontal="left" vertical="center" shrinkToFit="1"/>
      <protection locked="0"/>
    </xf>
    <xf numFmtId="0" fontId="13" fillId="4" borderId="38" xfId="0" applyFont="1" applyFill="1" applyBorder="1" applyAlignment="1" applyProtection="1">
      <alignment horizontal="left" vertical="center" shrinkToFit="1"/>
      <protection locked="0"/>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1" fillId="3" borderId="19" xfId="0" applyFont="1" applyFill="1" applyBorder="1" applyAlignment="1">
      <alignment horizontal="left" vertical="center"/>
    </xf>
    <xf numFmtId="0" fontId="23" fillId="3" borderId="19" xfId="0" applyFont="1" applyFill="1" applyBorder="1" applyAlignment="1">
      <alignment horizontal="center" vertical="center"/>
    </xf>
    <xf numFmtId="0" fontId="13" fillId="4" borderId="1" xfId="0" applyFont="1" applyFill="1" applyBorder="1" applyAlignment="1" applyProtection="1">
      <alignment vertical="center" shrinkToFit="1"/>
      <protection locked="0"/>
    </xf>
    <xf numFmtId="0" fontId="13" fillId="4" borderId="2" xfId="0" applyFont="1" applyFill="1" applyBorder="1" applyAlignment="1" applyProtection="1">
      <alignment vertical="center" shrinkToFit="1"/>
      <protection locked="0"/>
    </xf>
    <xf numFmtId="0" fontId="13" fillId="4" borderId="3" xfId="0" applyFont="1" applyFill="1" applyBorder="1" applyAlignment="1" applyProtection="1">
      <alignment vertical="center" shrinkToFit="1"/>
      <protection locked="0"/>
    </xf>
    <xf numFmtId="177" fontId="11" fillId="4" borderId="36" xfId="4" applyNumberFormat="1" applyFont="1" applyFill="1" applyBorder="1" applyAlignment="1" applyProtection="1">
      <alignment horizontal="right" vertical="center"/>
      <protection locked="0"/>
    </xf>
    <xf numFmtId="177" fontId="11" fillId="4" borderId="13" xfId="4" applyNumberFormat="1" applyFont="1" applyFill="1" applyBorder="1" applyAlignment="1" applyProtection="1">
      <alignment horizontal="right" vertical="center"/>
      <protection locked="0"/>
    </xf>
    <xf numFmtId="49" fontId="25" fillId="4" borderId="1" xfId="7" applyNumberFormat="1" applyFont="1" applyFill="1" applyBorder="1" applyAlignment="1" applyProtection="1">
      <alignment horizontal="left" vertical="center" shrinkToFit="1"/>
      <protection locked="0"/>
    </xf>
    <xf numFmtId="0" fontId="11" fillId="4" borderId="16" xfId="0" applyFont="1" applyFill="1" applyBorder="1" applyAlignment="1" applyProtection="1">
      <alignment horizontal="left" vertical="center" shrinkToFit="1"/>
      <protection locked="0"/>
    </xf>
    <xf numFmtId="0" fontId="11" fillId="4" borderId="17" xfId="0" applyFont="1" applyFill="1" applyBorder="1" applyAlignment="1" applyProtection="1">
      <alignment horizontal="left" vertical="center" shrinkToFit="1"/>
      <protection locked="0"/>
    </xf>
    <xf numFmtId="0" fontId="11" fillId="4" borderId="18" xfId="0" applyFont="1" applyFill="1" applyBorder="1" applyAlignment="1" applyProtection="1">
      <alignment horizontal="left" vertical="center" shrinkToFit="1"/>
      <protection locked="0"/>
    </xf>
    <xf numFmtId="0" fontId="12" fillId="4" borderId="36" xfId="0" applyFont="1" applyFill="1" applyBorder="1">
      <alignment vertical="center"/>
    </xf>
    <xf numFmtId="0" fontId="12" fillId="4" borderId="13" xfId="0" applyFont="1" applyFill="1" applyBorder="1">
      <alignment vertical="center"/>
    </xf>
  </cellXfs>
  <cellStyles count="10">
    <cellStyle name="パーセント 2" xfId="2" xr:uid="{00000000-0005-0000-0000-000000000000}"/>
    <cellStyle name="ハイパーリンク" xfId="7" builtinId="8"/>
    <cellStyle name="桁区切り" xfId="4" builtinId="6"/>
    <cellStyle name="桁区切り 2" xfId="1" xr:uid="{00000000-0005-0000-0000-000003000000}"/>
    <cellStyle name="桁区切り 3" xfId="6" xr:uid="{00000000-0005-0000-0000-000004000000}"/>
    <cellStyle name="標準" xfId="0" builtinId="0"/>
    <cellStyle name="標準 2" xfId="3" xr:uid="{00000000-0005-0000-0000-000006000000}"/>
    <cellStyle name="標準 3" xfId="5" xr:uid="{00000000-0005-0000-0000-000007000000}"/>
    <cellStyle name="標準 4" xfId="8" xr:uid="{00000000-0005-0000-0000-000008000000}"/>
    <cellStyle name="標準 5" xfId="9" xr:uid="{00000000-0005-0000-0000-000009000000}"/>
  </cellStyles>
  <dxfs count="18">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theme="0"/>
      </font>
    </dxf>
    <dxf>
      <font>
        <color auto="1"/>
      </font>
      <fill>
        <patternFill>
          <bgColor rgb="FFFF0000"/>
        </patternFill>
      </fill>
    </dxf>
    <dxf>
      <font>
        <color auto="1"/>
      </font>
      <fill>
        <patternFill>
          <bgColor rgb="FFFF00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26</xdr:col>
      <xdr:colOff>188819</xdr:colOff>
      <xdr:row>31</xdr:row>
      <xdr:rowOff>14007</xdr:rowOff>
    </xdr:from>
    <xdr:ext cx="2577354" cy="661148"/>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875369" y="5976657"/>
          <a:ext cx="2577354" cy="66114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ja-JP" altLang="en-US" sz="1100" b="1"/>
            <a:t>添付する通帳の写しと相違のないように記載して下さい。</a:t>
          </a:r>
        </a:p>
      </xdr:txBody>
    </xdr:sp>
    <xdr:clientData/>
  </xdr:oneCellAnchor>
  <xdr:oneCellAnchor>
    <xdr:from>
      <xdr:col>26</xdr:col>
      <xdr:colOff>171450</xdr:colOff>
      <xdr:row>0</xdr:row>
      <xdr:rowOff>161922</xdr:rowOff>
    </xdr:from>
    <xdr:ext cx="5010150" cy="4048127"/>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858000" y="161922"/>
          <a:ext cx="5010150" cy="404812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1100" b="1"/>
            <a:t>【</a:t>
          </a:r>
          <a:r>
            <a:rPr kumimoji="1" lang="ja-JP" altLang="en-US" sz="1100" b="1"/>
            <a:t>申請書作成にあたっての留意事項</a:t>
          </a:r>
          <a:r>
            <a:rPr kumimoji="1" lang="en-US" altLang="ja-JP" sz="1100" b="1"/>
            <a:t>】</a:t>
          </a:r>
        </a:p>
        <a:p>
          <a:pPr algn="l"/>
          <a:r>
            <a:rPr kumimoji="1" lang="ja-JP" altLang="en-US" sz="1100" b="1"/>
            <a:t>１</a:t>
          </a:r>
          <a:r>
            <a:rPr kumimoji="1" lang="en-US" altLang="ja-JP" sz="1100" b="1"/>
            <a:t>.</a:t>
          </a:r>
          <a:r>
            <a:rPr kumimoji="1" lang="ja-JP" altLang="en-US" sz="1100" b="1"/>
            <a:t>　作成方法</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effectLst/>
            </a:rPr>
            <a:t>①　法人で各事業所分を取りまとめて一括申請を行ってください。</a:t>
          </a:r>
          <a:endParaRPr lang="en-US" altLang="ja-JP" b="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effectLst/>
            </a:rPr>
            <a:t>　　　</a:t>
          </a:r>
          <a:r>
            <a:rPr lang="ja-JP" altLang="en-US" b="0">
              <a:solidFill>
                <a:srgbClr val="FF0000"/>
              </a:solidFill>
              <a:effectLst/>
            </a:rPr>
            <a:t>事業所の数だけ、個票を作成してください。</a:t>
          </a:r>
          <a:endParaRPr lang="en-US" altLang="ja-JP" b="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②</a:t>
          </a:r>
          <a:r>
            <a:rPr kumimoji="1" lang="ja-JP" altLang="ja-JP" sz="1100" b="0">
              <a:solidFill>
                <a:schemeClr val="dk1"/>
              </a:solidFill>
              <a:effectLst/>
              <a:latin typeface="+mn-lt"/>
              <a:ea typeface="+mn-ea"/>
              <a:cs typeface="+mn-cs"/>
            </a:rPr>
            <a:t>　各シートの黄色の色つきセルを全て入力して下さい。</a:t>
          </a:r>
          <a:br>
            <a:rPr kumimoji="1" lang="en-US" altLang="ja-JP" sz="1100" b="0">
              <a:solidFill>
                <a:schemeClr val="dk1"/>
              </a:solidFill>
              <a:effectLst/>
              <a:latin typeface="+mn-lt"/>
              <a:ea typeface="+mn-ea"/>
              <a:cs typeface="+mn-cs"/>
            </a:rPr>
          </a:br>
          <a:r>
            <a:rPr kumimoji="1" lang="ja-JP" altLang="en-US" sz="1100" b="0">
              <a:solidFill>
                <a:schemeClr val="dk1"/>
              </a:solidFill>
              <a:effectLst/>
              <a:latin typeface="+mn-lt"/>
              <a:ea typeface="+mn-ea"/>
              <a:cs typeface="+mn-cs"/>
            </a:rPr>
            <a:t>　　　その他の項目は、記入した個票から自動転記されます。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b="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effectLst/>
            </a:rPr>
            <a:t>２</a:t>
          </a:r>
          <a:r>
            <a:rPr lang="en-US" altLang="ja-JP" b="1">
              <a:effectLst/>
            </a:rPr>
            <a:t>.</a:t>
          </a:r>
          <a:r>
            <a:rPr lang="ja-JP" altLang="en-US" b="1">
              <a:effectLst/>
            </a:rPr>
            <a:t>　注意点</a:t>
          </a:r>
          <a:endParaRPr lang="ja-JP" altLang="ja-JP" b="1">
            <a:effectLst/>
          </a:endParaRPr>
        </a:p>
        <a:p>
          <a:pPr algn="l"/>
          <a:r>
            <a:rPr kumimoji="1" lang="ja-JP" altLang="en-US" sz="1100" b="0"/>
            <a:t>①　基本的に各シートは保護されている状態ですので、保護の解除は行わないようお願いします。</a:t>
          </a:r>
          <a:endParaRPr kumimoji="1" lang="en-US" altLang="ja-JP" sz="1100" b="0"/>
        </a:p>
        <a:p>
          <a:pPr algn="l"/>
          <a:r>
            <a:rPr kumimoji="1" lang="ja-JP" altLang="en-US" sz="1100" b="0"/>
            <a:t>②　シート名の変更や追加は絶対に行わないようお願いします。</a:t>
          </a:r>
          <a:endParaRPr kumimoji="1" lang="en-US" altLang="ja-JP" sz="1100" b="0"/>
        </a:p>
        <a:p>
          <a:pPr algn="l"/>
          <a:r>
            <a:rPr kumimoji="1" lang="ja-JP" altLang="en-US" sz="1100" b="0"/>
            <a:t>③　エラー表示が出現している場合は、エラーの原因を解消してから提出してください。</a:t>
          </a:r>
          <a:endParaRPr kumimoji="1" lang="en-US" altLang="ja-JP" sz="1100" b="0"/>
        </a:p>
        <a:p>
          <a:pPr algn="l"/>
          <a:endParaRPr kumimoji="1" lang="en-US" altLang="ja-JP" sz="1100" b="0"/>
        </a:p>
        <a:p>
          <a:pPr algn="l"/>
          <a:r>
            <a:rPr kumimoji="1" lang="ja-JP" altLang="en-US" sz="1100" b="1"/>
            <a:t>３</a:t>
          </a:r>
          <a:r>
            <a:rPr kumimoji="1" lang="en-US" altLang="ja-JP" sz="1100" b="1"/>
            <a:t>.</a:t>
          </a:r>
          <a:r>
            <a:rPr kumimoji="1" lang="ja-JP" altLang="en-US" sz="1100" b="1"/>
            <a:t>　提出方法</a:t>
          </a:r>
          <a:endParaRPr kumimoji="1" lang="en-US" altLang="ja-JP" sz="1100" b="1"/>
        </a:p>
        <a:p>
          <a:pPr algn="l"/>
          <a:r>
            <a:rPr kumimoji="1" lang="ja-JP" altLang="en-US" sz="1100" b="0"/>
            <a:t>①　提出は、電子申請のみでの受付とします（郵送や県庁までご持参された場合受付いたしません）。</a:t>
          </a:r>
          <a:endParaRPr kumimoji="1" lang="en-US" altLang="ja-JP" sz="1100" b="0"/>
        </a:p>
        <a:p>
          <a:pPr algn="l"/>
          <a:r>
            <a:rPr kumimoji="1" lang="ja-JP" altLang="en-US" sz="1100" b="0"/>
            <a:t>②　電子申請で送る際には、ファイル名を 「日付＋法人名」</a:t>
          </a:r>
          <a:r>
            <a:rPr kumimoji="1" lang="en-US" altLang="ja-JP" sz="1100" b="0"/>
            <a:t>.xlsx</a:t>
          </a:r>
          <a:r>
            <a:rPr kumimoji="1" lang="ja-JP" altLang="en-US" sz="1100" b="0"/>
            <a:t>　としてください。</a:t>
          </a:r>
          <a:endParaRPr kumimoji="1" lang="en-US" altLang="ja-JP" sz="1100" b="0"/>
        </a:p>
        <a:p>
          <a:pPr algn="l"/>
          <a:r>
            <a:rPr kumimoji="1" lang="ja-JP" altLang="en-US" sz="1100" b="0"/>
            <a:t>「日付＋法人名」の部分が全角</a:t>
          </a:r>
          <a:r>
            <a:rPr kumimoji="1" lang="en-US" altLang="ja-JP" sz="1100" b="0"/>
            <a:t>25</a:t>
          </a:r>
          <a:r>
            <a:rPr kumimoji="1" lang="ja-JP" altLang="en-US" sz="1100" b="0"/>
            <a:t>文字までしか入らないため、必要に応じて法人名を省略してください。</a:t>
          </a:r>
        </a:p>
        <a:p>
          <a:pPr algn="l"/>
          <a:r>
            <a:rPr kumimoji="1" lang="ja-JP" altLang="en-US" sz="1100" b="0"/>
            <a:t>　例）</a:t>
          </a:r>
          <a:r>
            <a:rPr kumimoji="1" lang="en-US" altLang="ja-JP" sz="1100" b="0"/>
            <a:t>0410(</a:t>
          </a:r>
          <a:r>
            <a:rPr kumimoji="1" lang="ja-JP" altLang="en-US" sz="1100" b="0"/>
            <a:t>株</a:t>
          </a:r>
          <a:r>
            <a:rPr kumimoji="1" lang="en-US" altLang="ja-JP" sz="1100" b="0"/>
            <a:t>)</a:t>
          </a:r>
          <a:r>
            <a:rPr kumimoji="1" lang="ja-JP" altLang="en-US" sz="1100" b="0"/>
            <a:t>おきなわのみんなの会</a:t>
          </a:r>
          <a:r>
            <a:rPr kumimoji="1" lang="en-US" altLang="ja-JP" sz="1100" b="0"/>
            <a:t>.xlsx</a:t>
          </a:r>
          <a:r>
            <a:rPr kumimoji="1" lang="ja-JP" altLang="en-US" sz="1100" b="0"/>
            <a:t>　　等</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246529</xdr:colOff>
      <xdr:row>2</xdr:row>
      <xdr:rowOff>210869</xdr:rowOff>
    </xdr:from>
    <xdr:ext cx="2711823" cy="1111426"/>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0141323" y="737545"/>
          <a:ext cx="2711823" cy="1111426"/>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t>その他の項目は、記入した個票から県の台帳情報が自動転記されます。</a:t>
          </a:r>
          <a:endParaRPr kumimoji="1" lang="en-US" altLang="ja-JP" sz="1100" b="1"/>
        </a:p>
        <a:p>
          <a:pPr algn="l"/>
          <a:r>
            <a:rPr kumimoji="1" lang="ja-JP" altLang="en-US" sz="1100" b="1"/>
            <a:t>内容に誤りがある場合や、情報が転記されない場合は、数式を削除し、正しい内容を手入力してください。</a:t>
          </a:r>
        </a:p>
      </xdr:txBody>
    </xdr:sp>
    <xdr:clientData/>
  </xdr:oneCellAnchor>
  <xdr:oneCellAnchor>
    <xdr:from>
      <xdr:col>11</xdr:col>
      <xdr:colOff>268942</xdr:colOff>
      <xdr:row>0</xdr:row>
      <xdr:rowOff>246529</xdr:rowOff>
    </xdr:from>
    <xdr:ext cx="2676525" cy="275717"/>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0163736" y="246529"/>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8E1\share\&#20196;&#21644;&#65300;&#24180;&#24230;&#26989;&#21209;&#65288;&#20107;&#26989;&#29677;&#65289;\01%20&#29677;&#20849;&#26377;\98%20&#29289;&#20385;&#39640;&#39472;&#23550;&#24540;\07_HP&#25522;&#36617;\&#21442;&#32771;&#65306;&#39640;&#40802;&#32773;&#31119;&#31049;&#20171;&#35703;&#35506;\r50113_shinsei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本申請書の使い方"/>
      <sheetName val="交付申請書"/>
      <sheetName val="総括表"/>
      <sheetName val="申請額一覧"/>
      <sheetName val="個票1"/>
      <sheetName val="個票2"/>
      <sheetName val="個票3"/>
      <sheetName val="個票4"/>
      <sheetName val="個票5"/>
      <sheetName val="個票6"/>
      <sheetName val="個票7"/>
      <sheetName val="個票8"/>
      <sheetName val="個票9"/>
      <sheetName val="個票10"/>
      <sheetName val="個票11"/>
      <sheetName val="個票12"/>
      <sheetName val="個票13"/>
      <sheetName val="個票14"/>
      <sheetName val="個票15"/>
      <sheetName val="個票16"/>
      <sheetName val="個票17"/>
      <sheetName val="個票18"/>
      <sheetName val="個票19"/>
      <sheetName val="個票20"/>
      <sheetName val="個票21"/>
      <sheetName val="個票22"/>
      <sheetName val="個票23"/>
      <sheetName val="個票24"/>
      <sheetName val="個票25"/>
      <sheetName val="個票26"/>
      <sheetName val="個票27"/>
      <sheetName val="個票28"/>
      <sheetName val="個票29"/>
      <sheetName val="個票30"/>
      <sheetName val="Vlookup"/>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
          <cell r="A1" t="str">
            <v>通所系サービス事業所</v>
          </cell>
          <cell r="B1" t="str">
            <v>訪問及び相談系サービス事業所</v>
          </cell>
          <cell r="C1" t="str">
            <v>短期入所系サービス事業所</v>
          </cell>
          <cell r="D1" t="str">
            <v>多機能型サービス事業所</v>
          </cell>
          <cell r="E1" t="str">
            <v>介護老人福祉施設</v>
          </cell>
          <cell r="F1" t="str">
            <v>介護老人保健施設</v>
          </cell>
          <cell r="G1" t="str">
            <v>介護医療院</v>
          </cell>
          <cell r="H1" t="str">
            <v>介護療養型医療施設</v>
          </cell>
          <cell r="I1" t="str">
            <v>認知症対応型共同生活介護事業所</v>
          </cell>
          <cell r="J1" t="str">
            <v>特定施設入居者生活介護</v>
          </cell>
          <cell r="K1" t="str">
            <v>有料老人ホーム</v>
          </cell>
          <cell r="L1" t="str">
            <v>サービス付き高齢者住宅</v>
          </cell>
          <cell r="M1" t="str">
            <v>軽費老人ホーム</v>
          </cell>
          <cell r="N1" t="str">
            <v>養護老人ホーム</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20"/>
  <sheetViews>
    <sheetView showGridLines="0" view="pageBreakPreview" topLeftCell="A4" zoomScaleNormal="100" zoomScaleSheetLayoutView="100" workbookViewId="0">
      <selection activeCell="C7" sqref="C7"/>
    </sheetView>
  </sheetViews>
  <sheetFormatPr defaultColWidth="9" defaultRowHeight="13"/>
  <cols>
    <col min="1" max="1" width="1.6328125" style="8" customWidth="1"/>
    <col min="2" max="2" width="5.453125" style="8" customWidth="1"/>
    <col min="3" max="3" width="34" style="9" customWidth="1"/>
    <col min="4" max="5" width="37.7265625" style="9" customWidth="1"/>
    <col min="6" max="6" width="4.26953125" style="8" customWidth="1"/>
    <col min="7" max="16384" width="9" style="8"/>
  </cols>
  <sheetData>
    <row r="2" spans="2:5" ht="16.5">
      <c r="B2" s="10" t="s">
        <v>35</v>
      </c>
      <c r="D2" s="11"/>
    </row>
    <row r="3" spans="2:5" ht="16.5">
      <c r="B3" s="10"/>
      <c r="D3" s="11"/>
    </row>
    <row r="4" spans="2:5" ht="14">
      <c r="B4" s="12" t="s">
        <v>46</v>
      </c>
      <c r="D4" s="11"/>
    </row>
    <row r="5" spans="2:5" ht="14">
      <c r="B5" s="12" t="s">
        <v>94</v>
      </c>
      <c r="D5" s="11"/>
    </row>
    <row r="6" spans="2:5" ht="14">
      <c r="C6" s="11"/>
      <c r="D6" s="11"/>
    </row>
    <row r="7" spans="2:5" ht="14">
      <c r="B7" s="13" t="s">
        <v>30</v>
      </c>
      <c r="C7" s="14" t="s">
        <v>36</v>
      </c>
      <c r="D7" s="15" t="s">
        <v>32</v>
      </c>
      <c r="E7" s="15" t="s">
        <v>29</v>
      </c>
    </row>
    <row r="8" spans="2:5" ht="42" customHeight="1">
      <c r="B8" s="16">
        <v>1</v>
      </c>
      <c r="C8" s="17" t="s">
        <v>31</v>
      </c>
      <c r="D8" s="18"/>
      <c r="E8" s="18"/>
    </row>
    <row r="9" spans="2:5" ht="36" customHeight="1">
      <c r="B9" s="16">
        <v>2</v>
      </c>
      <c r="C9" s="17"/>
      <c r="D9" s="18" t="s">
        <v>88</v>
      </c>
      <c r="E9" s="18"/>
    </row>
    <row r="10" spans="2:5" ht="48" customHeight="1">
      <c r="B10" s="16">
        <v>3</v>
      </c>
      <c r="C10" s="17"/>
      <c r="D10" s="18"/>
      <c r="E10" s="18" t="s">
        <v>89</v>
      </c>
    </row>
    <row r="11" spans="2:5" ht="44.25" customHeight="1">
      <c r="B11" s="16">
        <v>4</v>
      </c>
      <c r="C11" s="17"/>
      <c r="D11" s="18" t="s">
        <v>97</v>
      </c>
      <c r="E11" s="18"/>
    </row>
    <row r="12" spans="2:5" ht="34.5" customHeight="1">
      <c r="B12" s="16">
        <v>5</v>
      </c>
      <c r="C12" s="17"/>
      <c r="D12" s="18" t="s">
        <v>33</v>
      </c>
      <c r="E12" s="18"/>
    </row>
    <row r="13" spans="2:5" ht="34.5" customHeight="1">
      <c r="B13" s="16">
        <v>6</v>
      </c>
      <c r="C13" s="17"/>
      <c r="D13" s="18" t="s">
        <v>34</v>
      </c>
      <c r="E13" s="18"/>
    </row>
    <row r="14" spans="2:5" ht="70.5" customHeight="1">
      <c r="B14" s="16">
        <v>7</v>
      </c>
      <c r="C14" s="19"/>
      <c r="D14" s="20" t="s">
        <v>100</v>
      </c>
      <c r="E14" s="21"/>
    </row>
    <row r="15" spans="2:5" ht="61.5" customHeight="1">
      <c r="B15" s="16">
        <v>8</v>
      </c>
      <c r="C15" s="17"/>
      <c r="D15" s="18" t="s">
        <v>90</v>
      </c>
      <c r="E15" s="18"/>
    </row>
    <row r="16" spans="2:5" ht="141" customHeight="1">
      <c r="B16" s="16">
        <v>9</v>
      </c>
      <c r="C16" s="17"/>
      <c r="D16" s="18" t="s">
        <v>93</v>
      </c>
      <c r="E16" s="18"/>
    </row>
    <row r="17" spans="2:5" ht="221.25" customHeight="1">
      <c r="B17" s="16">
        <v>10</v>
      </c>
      <c r="C17" s="17"/>
      <c r="D17" s="18" t="s">
        <v>99</v>
      </c>
      <c r="E17" s="22"/>
    </row>
    <row r="18" spans="2:5" ht="60">
      <c r="B18" s="16">
        <v>11</v>
      </c>
      <c r="C18" s="17" t="s">
        <v>98</v>
      </c>
      <c r="D18" s="18"/>
      <c r="E18" s="18"/>
    </row>
    <row r="19" spans="2:5" ht="120">
      <c r="B19" s="16">
        <v>12</v>
      </c>
      <c r="C19" s="17" t="s">
        <v>101</v>
      </c>
      <c r="D19" s="18"/>
      <c r="E19" s="18"/>
    </row>
    <row r="20" spans="2:5" ht="54" customHeight="1"/>
  </sheetData>
  <sheetProtection password="F248" sheet="1" objects="1" scenarios="1"/>
  <phoneticPr fontId="5"/>
  <pageMargins left="0.25" right="0.25" top="0.75" bottom="0.75" header="0.3" footer="0.3"/>
  <pageSetup paperSize="9" scale="8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44"/>
  <sheetViews>
    <sheetView showGridLines="0" tabSelected="1" view="pageBreakPreview" zoomScaleNormal="100" zoomScaleSheetLayoutView="100" workbookViewId="0">
      <selection activeCell="H42" sqref="H42:Y44"/>
    </sheetView>
  </sheetViews>
  <sheetFormatPr defaultColWidth="3" defaultRowHeight="13"/>
  <cols>
    <col min="1" max="28" width="3.36328125" customWidth="1"/>
  </cols>
  <sheetData>
    <row r="1" spans="1:28">
      <c r="A1" s="1" t="s">
        <v>288</v>
      </c>
    </row>
    <row r="2" spans="1:28" ht="14.25" customHeight="1">
      <c r="A2" s="106" t="str">
        <f ca="1">IF(L26&lt;&gt;"",IF(OR(U3="",X3="",G35="",S35="",H38="",H40="",H42=""),"エラー：未入力の項目がありますので、黄色の色つきセルを全て入力してください。",""),"")</f>
        <v/>
      </c>
      <c r="B2" s="106"/>
      <c r="C2" s="106"/>
      <c r="D2" s="106"/>
      <c r="E2" s="106"/>
      <c r="F2" s="106"/>
      <c r="G2" s="106"/>
      <c r="H2" s="106"/>
      <c r="I2" s="106"/>
      <c r="J2" s="106"/>
      <c r="K2" s="106"/>
      <c r="L2" s="106"/>
      <c r="M2" s="106"/>
      <c r="N2" s="106"/>
      <c r="O2" s="106"/>
      <c r="P2" s="106"/>
      <c r="Q2" s="106"/>
      <c r="R2" s="106"/>
      <c r="S2" s="106"/>
      <c r="T2" s="106"/>
      <c r="U2" s="106"/>
      <c r="V2" s="106"/>
      <c r="W2" s="106"/>
      <c r="X2" s="106"/>
      <c r="Y2" s="106"/>
      <c r="Z2" s="106"/>
    </row>
    <row r="3" spans="1:28">
      <c r="A3" s="1"/>
      <c r="B3" s="2"/>
      <c r="C3" s="3"/>
      <c r="D3" s="3"/>
      <c r="E3" s="2"/>
      <c r="F3" s="2"/>
      <c r="G3" s="2"/>
      <c r="H3" s="2"/>
      <c r="I3" s="2"/>
      <c r="J3" s="2"/>
      <c r="K3" s="2"/>
      <c r="L3" s="2"/>
      <c r="M3" s="2"/>
      <c r="N3" s="2"/>
      <c r="O3" s="2"/>
      <c r="Q3" s="4" t="s">
        <v>28</v>
      </c>
      <c r="R3" s="98"/>
      <c r="S3" s="98"/>
      <c r="T3" s="3" t="s">
        <v>4</v>
      </c>
      <c r="U3" s="98"/>
      <c r="V3" s="98"/>
      <c r="W3" s="3" t="s">
        <v>3</v>
      </c>
      <c r="X3" s="98"/>
      <c r="Y3" s="98"/>
      <c r="Z3" s="3" t="s">
        <v>2</v>
      </c>
      <c r="AB3" s="2"/>
    </row>
    <row r="4" spans="1:28">
      <c r="Q4" s="2"/>
    </row>
    <row r="6" spans="1:28">
      <c r="B6" s="2"/>
      <c r="C6" s="3"/>
      <c r="D6" s="3" t="s">
        <v>110</v>
      </c>
      <c r="E6" s="2"/>
      <c r="F6" s="2"/>
      <c r="G6" s="2"/>
      <c r="H6" s="2" t="s">
        <v>1</v>
      </c>
      <c r="J6" s="3"/>
      <c r="K6" s="3"/>
      <c r="L6" s="3"/>
      <c r="M6" s="3"/>
      <c r="N6" s="3"/>
      <c r="O6" s="3"/>
      <c r="P6" s="3"/>
      <c r="Q6" s="3"/>
      <c r="R6" s="3"/>
      <c r="S6" s="3"/>
      <c r="T6" s="3"/>
      <c r="U6" s="3"/>
      <c r="V6" s="3"/>
      <c r="W6" s="3"/>
      <c r="X6" s="3"/>
      <c r="Y6" s="3"/>
      <c r="Z6" s="3"/>
      <c r="AA6" s="3"/>
      <c r="AB6" s="3"/>
    </row>
    <row r="7" spans="1:28">
      <c r="A7" s="2"/>
      <c r="B7" s="2"/>
      <c r="C7" s="3"/>
      <c r="D7" s="3"/>
      <c r="E7" s="2"/>
      <c r="F7" s="2"/>
      <c r="G7" s="2"/>
      <c r="H7" s="2"/>
      <c r="I7" s="2"/>
      <c r="J7" s="2"/>
      <c r="K7" s="2"/>
      <c r="L7" s="2"/>
      <c r="M7" s="2"/>
      <c r="N7" s="2"/>
      <c r="O7" s="2"/>
      <c r="P7" s="2"/>
    </row>
    <row r="8" spans="1:28">
      <c r="I8" s="99" t="s">
        <v>23</v>
      </c>
      <c r="J8" s="140"/>
      <c r="K8" s="140"/>
      <c r="L8" s="140"/>
      <c r="M8" s="99" t="str">
        <f>IF(総括表!D7="","",総括表!D7)</f>
        <v/>
      </c>
      <c r="N8" s="99"/>
      <c r="O8" s="99"/>
      <c r="P8" s="99"/>
      <c r="Q8" s="99"/>
      <c r="R8" s="99"/>
      <c r="S8" s="99"/>
      <c r="T8" s="99"/>
      <c r="U8" s="99"/>
      <c r="V8" s="99"/>
      <c r="W8" s="99"/>
      <c r="X8" s="99"/>
      <c r="Y8" s="99"/>
      <c r="AB8" s="2"/>
    </row>
    <row r="9" spans="1:28">
      <c r="A9" s="2"/>
      <c r="B9" s="2"/>
      <c r="C9" s="3"/>
      <c r="D9" s="3"/>
      <c r="E9" s="2"/>
      <c r="F9" s="2"/>
      <c r="G9" s="2"/>
      <c r="H9" s="2"/>
      <c r="I9" s="140"/>
      <c r="J9" s="140"/>
      <c r="K9" s="140"/>
      <c r="L9" s="140"/>
      <c r="M9" s="99"/>
      <c r="N9" s="99"/>
      <c r="O9" s="99"/>
      <c r="P9" s="99"/>
      <c r="Q9" s="99"/>
      <c r="R9" s="99"/>
      <c r="S9" s="99"/>
      <c r="T9" s="99"/>
      <c r="U9" s="99"/>
      <c r="V9" s="99"/>
      <c r="W9" s="99"/>
      <c r="X9" s="99"/>
      <c r="Y9" s="99"/>
      <c r="AB9" s="2"/>
    </row>
    <row r="10" spans="1:28" ht="13.5" customHeight="1">
      <c r="A10" s="2"/>
      <c r="B10" s="2"/>
      <c r="C10" s="3"/>
      <c r="D10" s="3"/>
      <c r="E10" s="2"/>
      <c r="F10" s="2"/>
      <c r="G10" s="2"/>
      <c r="H10" s="2"/>
      <c r="I10" s="105" t="s">
        <v>111</v>
      </c>
      <c r="J10" s="100"/>
      <c r="K10" s="100"/>
      <c r="L10" s="100"/>
      <c r="M10" s="100" t="str">
        <f>IF(総括表!D5="","",総括表!D5)</f>
        <v/>
      </c>
      <c r="N10" s="100"/>
      <c r="O10" s="100"/>
      <c r="P10" s="100"/>
      <c r="Q10" s="100"/>
      <c r="R10" s="100"/>
      <c r="S10" s="100"/>
      <c r="T10" s="100"/>
      <c r="U10" s="100"/>
      <c r="V10" s="100"/>
      <c r="W10" s="100"/>
      <c r="X10" s="100"/>
      <c r="Y10" s="100"/>
    </row>
    <row r="11" spans="1:28">
      <c r="I11" s="100"/>
      <c r="J11" s="100"/>
      <c r="K11" s="100"/>
      <c r="L11" s="100"/>
      <c r="M11" s="100"/>
      <c r="N11" s="100"/>
      <c r="O11" s="100"/>
      <c r="P11" s="100"/>
      <c r="Q11" s="100"/>
      <c r="R11" s="100"/>
      <c r="S11" s="100"/>
      <c r="T11" s="100"/>
      <c r="U11" s="100"/>
      <c r="V11" s="100"/>
      <c r="W11" s="100"/>
      <c r="X11" s="100"/>
      <c r="Y11" s="100"/>
    </row>
    <row r="12" spans="1:28" ht="13.5" customHeight="1">
      <c r="I12" s="105" t="s">
        <v>267</v>
      </c>
      <c r="J12" s="100"/>
      <c r="K12" s="100"/>
      <c r="L12" s="100"/>
      <c r="M12" s="100" t="str">
        <f>IF(総括表!E8="","",総括表!E8)</f>
        <v/>
      </c>
      <c r="N12" s="100"/>
      <c r="O12" s="100"/>
      <c r="P12" s="100"/>
      <c r="Q12" s="100" t="str">
        <f>IF(総括表!J8="","",総括表!J8)</f>
        <v/>
      </c>
      <c r="R12" s="100"/>
      <c r="S12" s="100"/>
      <c r="T12" s="100"/>
      <c r="U12" s="100"/>
      <c r="V12" s="100"/>
      <c r="W12" s="100"/>
      <c r="X12" s="100"/>
      <c r="Y12" s="104"/>
    </row>
    <row r="13" spans="1:28" ht="14.25" customHeight="1">
      <c r="I13" s="100"/>
      <c r="J13" s="100"/>
      <c r="K13" s="100"/>
      <c r="L13" s="100"/>
      <c r="M13" s="100"/>
      <c r="N13" s="100"/>
      <c r="O13" s="100"/>
      <c r="P13" s="100"/>
      <c r="Q13" s="100"/>
      <c r="R13" s="100"/>
      <c r="S13" s="100"/>
      <c r="T13" s="100"/>
      <c r="U13" s="100"/>
      <c r="V13" s="100"/>
      <c r="W13" s="100"/>
      <c r="X13" s="100"/>
      <c r="Y13" s="104"/>
    </row>
    <row r="15" spans="1:28">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row>
    <row r="16" spans="1:28" ht="19.5" customHeight="1">
      <c r="A16" s="103" t="s">
        <v>289</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row>
    <row r="17" spans="1:34">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row>
    <row r="18" spans="1:34" ht="13.5" customHeight="1">
      <c r="A18" s="101" t="s">
        <v>290</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50"/>
      <c r="AB18" s="50"/>
      <c r="AH18" s="24"/>
    </row>
    <row r="19" spans="1:34">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48"/>
      <c r="AB19" s="48"/>
      <c r="AH19" s="24"/>
    </row>
    <row r="20" spans="1:34">
      <c r="A20" s="101"/>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row>
    <row r="21" spans="1:34">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row>
    <row r="22" spans="1:34">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row>
    <row r="24" spans="1:34">
      <c r="N24" s="81" t="s">
        <v>103</v>
      </c>
    </row>
    <row r="25" spans="1:34" ht="18" customHeight="1"/>
    <row r="26" spans="1:34" ht="23.5">
      <c r="E26" s="82" t="s">
        <v>104</v>
      </c>
      <c r="F26" s="82"/>
      <c r="G26" s="82"/>
      <c r="H26" s="82"/>
      <c r="I26" s="82"/>
      <c r="J26" s="82"/>
      <c r="K26" s="82"/>
      <c r="L26" s="107" t="str">
        <f ca="1">IF(総括表!H13=0,"",総括表!H13)</f>
        <v/>
      </c>
      <c r="M26" s="108"/>
      <c r="N26" s="108"/>
      <c r="O26" s="108"/>
      <c r="P26" s="108"/>
      <c r="Q26" s="108"/>
      <c r="R26" s="108"/>
      <c r="S26" s="108"/>
      <c r="T26" s="108"/>
      <c r="U26" s="83" t="s">
        <v>127</v>
      </c>
    </row>
    <row r="27" spans="1:34">
      <c r="E27" s="82"/>
      <c r="F27" s="82"/>
      <c r="G27" s="82"/>
      <c r="H27" s="82"/>
      <c r="I27" s="82"/>
      <c r="J27" s="82"/>
      <c r="K27" s="82"/>
      <c r="L27" s="82"/>
      <c r="M27" s="82"/>
      <c r="N27" s="82"/>
      <c r="O27" s="82"/>
      <c r="P27" s="82"/>
      <c r="Q27" s="82"/>
      <c r="R27" s="82"/>
      <c r="S27" s="82"/>
      <c r="T27" s="82"/>
    </row>
    <row r="28" spans="1:34" ht="23.25" customHeight="1">
      <c r="E28" s="82" t="s">
        <v>108</v>
      </c>
      <c r="F28" s="82"/>
      <c r="G28" s="82"/>
      <c r="H28" s="82"/>
      <c r="J28" s="82" t="s">
        <v>138</v>
      </c>
      <c r="K28" s="82"/>
      <c r="L28" s="82"/>
      <c r="M28" s="82"/>
      <c r="N28" s="82"/>
      <c r="O28" s="82"/>
      <c r="P28" s="82"/>
      <c r="Q28" s="82"/>
      <c r="R28" s="82"/>
      <c r="S28" s="82"/>
      <c r="T28" s="82"/>
    </row>
    <row r="29" spans="1:34" ht="23.25" customHeight="1">
      <c r="E29" s="82"/>
      <c r="F29" s="82"/>
      <c r="G29" s="82"/>
      <c r="H29" s="82"/>
      <c r="J29" s="82" t="s">
        <v>132</v>
      </c>
      <c r="K29" s="82"/>
      <c r="L29" s="82"/>
      <c r="M29" s="82"/>
      <c r="N29" s="82"/>
      <c r="O29" s="82"/>
      <c r="P29" s="82"/>
      <c r="Q29" s="82"/>
      <c r="R29" s="82"/>
      <c r="S29" s="82"/>
      <c r="T29" s="82"/>
    </row>
    <row r="30" spans="1:34" ht="23.25" customHeight="1">
      <c r="E30" s="82"/>
      <c r="F30" s="82"/>
      <c r="G30" s="82"/>
      <c r="H30" s="82"/>
      <c r="J30" s="82" t="s">
        <v>109</v>
      </c>
      <c r="K30" s="82"/>
      <c r="L30" s="82"/>
      <c r="M30" s="82"/>
      <c r="N30" s="82"/>
      <c r="O30" s="82"/>
      <c r="P30" s="82"/>
      <c r="Q30" s="82"/>
      <c r="R30" s="82"/>
      <c r="S30" s="82"/>
      <c r="T30" s="82"/>
    </row>
    <row r="31" spans="1:34">
      <c r="E31" s="82"/>
      <c r="F31" s="82"/>
      <c r="G31" s="82"/>
      <c r="H31" s="82"/>
      <c r="I31" s="82"/>
      <c r="J31" s="82"/>
      <c r="K31" s="82"/>
      <c r="L31" s="82"/>
      <c r="M31" s="82"/>
      <c r="N31" s="82"/>
      <c r="O31" s="82"/>
      <c r="P31" s="82"/>
      <c r="Q31" s="82"/>
      <c r="R31" s="82"/>
      <c r="S31" s="82"/>
      <c r="T31" s="82"/>
    </row>
    <row r="32" spans="1:34">
      <c r="E32" s="82" t="s">
        <v>126</v>
      </c>
      <c r="F32" s="82"/>
      <c r="G32" s="82"/>
      <c r="H32" s="82"/>
      <c r="I32" s="82"/>
      <c r="J32" s="82"/>
      <c r="K32" s="82"/>
      <c r="L32" s="82"/>
      <c r="M32" s="82"/>
      <c r="N32" s="82"/>
      <c r="O32" s="82"/>
      <c r="P32" s="82"/>
      <c r="Q32" s="82"/>
      <c r="R32" s="82"/>
      <c r="S32" s="82"/>
      <c r="T32" s="82"/>
    </row>
    <row r="34" spans="2:27">
      <c r="D34" s="82"/>
      <c r="E34" s="82"/>
      <c r="F34" s="82"/>
      <c r="G34" s="82"/>
      <c r="H34" s="82"/>
      <c r="I34" s="84"/>
      <c r="J34" s="84"/>
      <c r="K34" s="84"/>
      <c r="L34" s="84"/>
      <c r="M34" s="84"/>
      <c r="N34" s="84"/>
      <c r="O34" s="84"/>
      <c r="P34" s="84"/>
      <c r="Q34" s="82"/>
      <c r="R34" s="82"/>
      <c r="S34" s="82"/>
      <c r="T34" s="82"/>
      <c r="U34" s="82"/>
      <c r="V34" s="82"/>
      <c r="W34" s="82"/>
      <c r="X34" s="82"/>
      <c r="Y34" s="82"/>
      <c r="Z34" s="82"/>
      <c r="AA34" s="49"/>
    </row>
    <row r="35" spans="2:27">
      <c r="B35" s="127" t="s">
        <v>115</v>
      </c>
      <c r="C35" s="110"/>
      <c r="D35" s="110"/>
      <c r="E35" s="110"/>
      <c r="F35" s="111"/>
      <c r="G35" s="118"/>
      <c r="H35" s="119"/>
      <c r="I35" s="119"/>
      <c r="J35" s="119"/>
      <c r="K35" s="119"/>
      <c r="L35" s="119"/>
      <c r="M35" s="119"/>
      <c r="N35" s="119"/>
      <c r="O35" s="109" t="s">
        <v>105</v>
      </c>
      <c r="P35" s="110"/>
      <c r="Q35" s="110"/>
      <c r="R35" s="111"/>
      <c r="S35" s="118"/>
      <c r="T35" s="119"/>
      <c r="U35" s="119"/>
      <c r="V35" s="119"/>
      <c r="W35" s="119"/>
      <c r="X35" s="119"/>
      <c r="Y35" s="120"/>
    </row>
    <row r="36" spans="2:27">
      <c r="B36" s="112"/>
      <c r="C36" s="113"/>
      <c r="D36" s="113"/>
      <c r="E36" s="113"/>
      <c r="F36" s="114"/>
      <c r="G36" s="121"/>
      <c r="H36" s="122"/>
      <c r="I36" s="122"/>
      <c r="J36" s="122"/>
      <c r="K36" s="122"/>
      <c r="L36" s="122"/>
      <c r="M36" s="122"/>
      <c r="N36" s="122"/>
      <c r="O36" s="112"/>
      <c r="P36" s="113"/>
      <c r="Q36" s="113"/>
      <c r="R36" s="114"/>
      <c r="S36" s="121"/>
      <c r="T36" s="122"/>
      <c r="U36" s="122"/>
      <c r="V36" s="122"/>
      <c r="W36" s="122"/>
      <c r="X36" s="122"/>
      <c r="Y36" s="123"/>
    </row>
    <row r="37" spans="2:27">
      <c r="B37" s="112"/>
      <c r="C37" s="113"/>
      <c r="D37" s="113"/>
      <c r="E37" s="113"/>
      <c r="F37" s="114"/>
      <c r="G37" s="124"/>
      <c r="H37" s="125"/>
      <c r="I37" s="125"/>
      <c r="J37" s="125"/>
      <c r="K37" s="125"/>
      <c r="L37" s="125"/>
      <c r="M37" s="125"/>
      <c r="N37" s="125"/>
      <c r="O37" s="112"/>
      <c r="P37" s="113"/>
      <c r="Q37" s="113"/>
      <c r="R37" s="114"/>
      <c r="S37" s="124"/>
      <c r="T37" s="125"/>
      <c r="U37" s="125"/>
      <c r="V37" s="125"/>
      <c r="W37" s="125"/>
      <c r="X37" s="125"/>
      <c r="Y37" s="126"/>
    </row>
    <row r="38" spans="2:27">
      <c r="B38" s="127" t="s">
        <v>106</v>
      </c>
      <c r="C38" s="110"/>
      <c r="D38" s="110"/>
      <c r="E38" s="110"/>
      <c r="F38" s="110"/>
      <c r="G38" s="111"/>
      <c r="H38" s="134"/>
      <c r="I38" s="135"/>
      <c r="J38" s="135"/>
      <c r="K38" s="135"/>
      <c r="L38" s="135"/>
      <c r="M38" s="135"/>
      <c r="N38" s="135"/>
      <c r="O38" s="135"/>
      <c r="P38" s="135"/>
      <c r="Q38" s="135"/>
      <c r="R38" s="135"/>
      <c r="S38" s="135"/>
      <c r="T38" s="135"/>
      <c r="U38" s="135"/>
      <c r="V38" s="135"/>
      <c r="W38" s="135"/>
      <c r="X38" s="135"/>
      <c r="Y38" s="136"/>
    </row>
    <row r="39" spans="2:27">
      <c r="B39" s="115"/>
      <c r="C39" s="116"/>
      <c r="D39" s="116"/>
      <c r="E39" s="116"/>
      <c r="F39" s="116"/>
      <c r="G39" s="117"/>
      <c r="H39" s="137"/>
      <c r="I39" s="138"/>
      <c r="J39" s="138"/>
      <c r="K39" s="138"/>
      <c r="L39" s="138"/>
      <c r="M39" s="138"/>
      <c r="N39" s="138"/>
      <c r="O39" s="138"/>
      <c r="P39" s="138"/>
      <c r="Q39" s="138"/>
      <c r="R39" s="138"/>
      <c r="S39" s="138"/>
      <c r="T39" s="138"/>
      <c r="U39" s="138"/>
      <c r="V39" s="138"/>
      <c r="W39" s="138"/>
      <c r="X39" s="138"/>
      <c r="Y39" s="139"/>
    </row>
    <row r="40" spans="2:27">
      <c r="B40" s="127" t="s">
        <v>107</v>
      </c>
      <c r="C40" s="110"/>
      <c r="D40" s="110"/>
      <c r="E40" s="110"/>
      <c r="F40" s="110"/>
      <c r="G40" s="111"/>
      <c r="H40" s="128"/>
      <c r="I40" s="129"/>
      <c r="J40" s="129"/>
      <c r="K40" s="129"/>
      <c r="L40" s="129"/>
      <c r="M40" s="129"/>
      <c r="N40" s="129"/>
      <c r="O40" s="129"/>
      <c r="P40" s="129"/>
      <c r="Q40" s="129"/>
      <c r="R40" s="129"/>
      <c r="S40" s="129"/>
      <c r="T40" s="129"/>
      <c r="U40" s="129"/>
      <c r="V40" s="129"/>
      <c r="W40" s="129"/>
      <c r="X40" s="129"/>
      <c r="Y40" s="130"/>
    </row>
    <row r="41" spans="2:27">
      <c r="B41" s="115"/>
      <c r="C41" s="116"/>
      <c r="D41" s="116"/>
      <c r="E41" s="116"/>
      <c r="F41" s="116"/>
      <c r="G41" s="117"/>
      <c r="H41" s="131"/>
      <c r="I41" s="132"/>
      <c r="J41" s="132"/>
      <c r="K41" s="132"/>
      <c r="L41" s="132"/>
      <c r="M41" s="132"/>
      <c r="N41" s="132"/>
      <c r="O41" s="132"/>
      <c r="P41" s="132"/>
      <c r="Q41" s="132"/>
      <c r="R41" s="132"/>
      <c r="S41" s="132"/>
      <c r="T41" s="132"/>
      <c r="U41" s="132"/>
      <c r="V41" s="132"/>
      <c r="W41" s="132"/>
      <c r="X41" s="132"/>
      <c r="Y41" s="133"/>
    </row>
    <row r="42" spans="2:27" ht="13.5" customHeight="1">
      <c r="B42" s="109" t="s">
        <v>125</v>
      </c>
      <c r="C42" s="110"/>
      <c r="D42" s="110"/>
      <c r="E42" s="110"/>
      <c r="F42" s="110"/>
      <c r="G42" s="111"/>
      <c r="H42" s="118"/>
      <c r="I42" s="119"/>
      <c r="J42" s="119"/>
      <c r="K42" s="119"/>
      <c r="L42" s="119"/>
      <c r="M42" s="119"/>
      <c r="N42" s="119"/>
      <c r="O42" s="119"/>
      <c r="P42" s="119"/>
      <c r="Q42" s="119"/>
      <c r="R42" s="119"/>
      <c r="S42" s="119"/>
      <c r="T42" s="119"/>
      <c r="U42" s="119"/>
      <c r="V42" s="119"/>
      <c r="W42" s="119"/>
      <c r="X42" s="119"/>
      <c r="Y42" s="120"/>
    </row>
    <row r="43" spans="2:27">
      <c r="B43" s="112"/>
      <c r="C43" s="113"/>
      <c r="D43" s="113"/>
      <c r="E43" s="113"/>
      <c r="F43" s="113"/>
      <c r="G43" s="114"/>
      <c r="H43" s="121"/>
      <c r="I43" s="122"/>
      <c r="J43" s="122"/>
      <c r="K43" s="122"/>
      <c r="L43" s="122"/>
      <c r="M43" s="122"/>
      <c r="N43" s="122"/>
      <c r="O43" s="122"/>
      <c r="P43" s="122"/>
      <c r="Q43" s="122"/>
      <c r="R43" s="122"/>
      <c r="S43" s="122"/>
      <c r="T43" s="122"/>
      <c r="U43" s="122"/>
      <c r="V43" s="122"/>
      <c r="W43" s="122"/>
      <c r="X43" s="122"/>
      <c r="Y43" s="123"/>
    </row>
    <row r="44" spans="2:27">
      <c r="B44" s="115"/>
      <c r="C44" s="116"/>
      <c r="D44" s="116"/>
      <c r="E44" s="116"/>
      <c r="F44" s="116"/>
      <c r="G44" s="117"/>
      <c r="H44" s="124"/>
      <c r="I44" s="125"/>
      <c r="J44" s="125"/>
      <c r="K44" s="125"/>
      <c r="L44" s="125"/>
      <c r="M44" s="125"/>
      <c r="N44" s="125"/>
      <c r="O44" s="125"/>
      <c r="P44" s="125"/>
      <c r="Q44" s="125"/>
      <c r="R44" s="125"/>
      <c r="S44" s="125"/>
      <c r="T44" s="125"/>
      <c r="U44" s="125"/>
      <c r="V44" s="125"/>
      <c r="W44" s="125"/>
      <c r="X44" s="125"/>
      <c r="Y44" s="126"/>
    </row>
  </sheetData>
  <sheetProtection algorithmName="SHA-512" hashValue="VPNdlX+4oCiN4L91cfUXoiX0AzyykZz09HcIUDiaEhdPIqGFfrMcbs1yvXeQijdpw4mMSobWg/eie9aNJSp0pg==" saltValue="4JX2Qi0duvfIZEySTcMkqA==" spinCount="100000" sheet="1" selectLockedCells="1"/>
  <mergeCells count="26">
    <mergeCell ref="A2:Z2"/>
    <mergeCell ref="L26:T26"/>
    <mergeCell ref="B42:G44"/>
    <mergeCell ref="H42:Y44"/>
    <mergeCell ref="B40:G41"/>
    <mergeCell ref="H40:Y41"/>
    <mergeCell ref="G35:N37"/>
    <mergeCell ref="S35:Y37"/>
    <mergeCell ref="B35:F37"/>
    <mergeCell ref="O35:R37"/>
    <mergeCell ref="B38:G39"/>
    <mergeCell ref="H38:Y39"/>
    <mergeCell ref="I8:L9"/>
    <mergeCell ref="M12:P13"/>
    <mergeCell ref="Q12:X13"/>
    <mergeCell ref="R3:S3"/>
    <mergeCell ref="U3:V3"/>
    <mergeCell ref="X3:Y3"/>
    <mergeCell ref="M8:Y9"/>
    <mergeCell ref="M10:Y11"/>
    <mergeCell ref="A18:Z20"/>
    <mergeCell ref="A15:Z15"/>
    <mergeCell ref="A16:Z16"/>
    <mergeCell ref="Y12:Y13"/>
    <mergeCell ref="I10:L11"/>
    <mergeCell ref="I12:L13"/>
  </mergeCells>
  <phoneticPr fontId="5"/>
  <conditionalFormatting sqref="A2:Z2">
    <cfRule type="containsText" dxfId="17" priority="1" operator="containsText" text="エラー">
      <formula>NOT(ISERROR(SEARCH("エラー",A2)))</formula>
    </cfRule>
  </conditionalFormatting>
  <dataValidations count="3">
    <dataValidation imeMode="disabled" allowBlank="1" showInputMessage="1" showErrorMessage="1" sqref="R3:S3 U3:V3 X3:Y3" xr:uid="{00000000-0002-0000-0100-000000000000}"/>
    <dataValidation imeMode="fullAlpha" allowBlank="1" showInputMessage="1" showErrorMessage="1" sqref="H40:Y41 I34:P34 U34:AA34" xr:uid="{00000000-0002-0000-0100-000001000000}"/>
    <dataValidation type="custom" imeMode="fullKatakana" allowBlank="1" showInputMessage="1" showErrorMessage="1" errorTitle="入力エラー" error="通帳裏面のカナ表記と一致させてください。_x000a__x000a_例）_x000a_シヤ）オキナワケン_x000a_カ）オキナワケン_x000a_カ．オキナワケン" sqref="H42:Y44" xr:uid="{00000000-0002-0000-0100-000002000000}">
      <formula1>H42=PHONETIC(H42)</formula1>
    </dataValidation>
  </dataValidations>
  <pageMargins left="0.7" right="0.7" top="0.75" bottom="0.75" header="0.3" footer="0.3"/>
  <pageSetup paperSize="9" orientation="portrait" r:id="rId1"/>
  <colBreaks count="1" manualBreakCount="1">
    <brk id="28"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プルダウン!$A$1:$A$3</xm:f>
          </x14:formula1>
          <xm:sqref>H38:Y39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S34"/>
  <sheetViews>
    <sheetView showGridLines="0" view="pageBreakPreview" zoomScale="85" zoomScaleNormal="140" zoomScaleSheetLayoutView="85" workbookViewId="0">
      <selection activeCell="J8" sqref="J8:K8"/>
    </sheetView>
  </sheetViews>
  <sheetFormatPr defaultColWidth="2.26953125" defaultRowHeight="13"/>
  <cols>
    <col min="1" max="1" width="2.26953125" style="5"/>
    <col min="2" max="2" width="3.08984375" style="5" customWidth="1"/>
    <col min="3" max="3" width="28" style="5" customWidth="1"/>
    <col min="4" max="4" width="10.26953125" style="5" customWidth="1"/>
    <col min="5" max="5" width="5.7265625" style="5" customWidth="1"/>
    <col min="6" max="6" width="2.7265625" style="5" customWidth="1"/>
    <col min="7" max="7" width="8.6328125" style="5" customWidth="1"/>
    <col min="8" max="8" width="19.08984375" style="5" customWidth="1"/>
    <col min="9" max="10" width="12" style="5" customWidth="1"/>
    <col min="11" max="11" width="13.7265625" style="5" bestFit="1" customWidth="1"/>
    <col min="12" max="12" width="19.26953125" style="5" bestFit="1" customWidth="1"/>
    <col min="13" max="27" width="2.26953125" style="5"/>
    <col min="28" max="28" width="13.90625" style="5" customWidth="1"/>
    <col min="29" max="31" width="10.7265625" style="5" customWidth="1"/>
    <col min="32" max="34" width="9.08984375" style="5" customWidth="1"/>
    <col min="35" max="35" width="9.90625" style="5" customWidth="1"/>
    <col min="36" max="36" width="15.36328125" style="5" customWidth="1"/>
    <col min="37" max="37" width="3.7265625" style="5" customWidth="1"/>
    <col min="38" max="44" width="10.26953125" style="5" customWidth="1"/>
    <col min="45" max="45" width="13.7265625" style="5" customWidth="1"/>
    <col min="46" max="16384" width="2.26953125" style="5"/>
  </cols>
  <sheetData>
    <row r="1" spans="1:11" ht="24.75" customHeight="1">
      <c r="A1" s="5" t="s">
        <v>266</v>
      </c>
      <c r="I1" s="6"/>
      <c r="J1" s="141"/>
      <c r="K1" s="141"/>
    </row>
    <row r="2" spans="1:11" ht="16.5" customHeight="1">
      <c r="A2" s="148" t="str">
        <f ca="1">IF(H13&lt;&gt;0,IF(OR(E9="",J9="",E10="",J10=""),"エラー：未入力の項目がありますので、黄色の色つきセルを全て入力してください。",""),"")</f>
        <v/>
      </c>
      <c r="B2" s="148"/>
      <c r="C2" s="148"/>
      <c r="D2" s="148"/>
      <c r="E2" s="148"/>
      <c r="F2" s="148"/>
      <c r="G2" s="148"/>
      <c r="H2" s="148"/>
      <c r="I2" s="148"/>
      <c r="J2" s="148"/>
      <c r="K2" s="148"/>
    </row>
    <row r="3" spans="1:11" ht="22.5" customHeight="1">
      <c r="B3" s="141" t="s">
        <v>139</v>
      </c>
      <c r="C3" s="141"/>
      <c r="I3" s="6"/>
      <c r="J3" s="25"/>
      <c r="K3" s="25"/>
    </row>
    <row r="4" spans="1:11" ht="15" customHeight="1">
      <c r="B4" s="154" t="s">
        <v>141</v>
      </c>
      <c r="C4" s="154"/>
      <c r="D4" s="173"/>
      <c r="E4" s="174"/>
      <c r="F4" s="174"/>
      <c r="G4" s="174"/>
      <c r="H4" s="174"/>
      <c r="I4" s="174"/>
      <c r="J4" s="174"/>
      <c r="K4" s="175"/>
    </row>
    <row r="5" spans="1:11" ht="22.5" customHeight="1">
      <c r="B5" s="155" t="s">
        <v>140</v>
      </c>
      <c r="C5" s="156"/>
      <c r="D5" s="145"/>
      <c r="E5" s="146"/>
      <c r="F5" s="146"/>
      <c r="G5" s="146"/>
      <c r="H5" s="146"/>
      <c r="I5" s="146"/>
      <c r="J5" s="146"/>
      <c r="K5" s="147"/>
    </row>
    <row r="6" spans="1:11" ht="15" customHeight="1">
      <c r="B6" s="157" t="s">
        <v>142</v>
      </c>
      <c r="C6" s="158"/>
      <c r="D6" s="302" t="s">
        <v>299</v>
      </c>
      <c r="E6" s="180"/>
      <c r="F6" s="180"/>
      <c r="G6" s="180"/>
      <c r="H6" s="303" t="s">
        <v>6</v>
      </c>
      <c r="I6" s="97"/>
      <c r="J6" s="94"/>
      <c r="K6" s="95"/>
    </row>
    <row r="7" spans="1:11" ht="22.5" customHeight="1">
      <c r="B7" s="159"/>
      <c r="C7" s="160"/>
      <c r="D7" s="145"/>
      <c r="E7" s="146"/>
      <c r="F7" s="146"/>
      <c r="G7" s="146"/>
      <c r="H7" s="146"/>
      <c r="I7" s="146"/>
      <c r="J7" s="146"/>
      <c r="K7" s="147"/>
    </row>
    <row r="8" spans="1:11" ht="22.5" customHeight="1">
      <c r="B8" s="153" t="s">
        <v>143</v>
      </c>
      <c r="C8" s="153"/>
      <c r="D8" s="77" t="s">
        <v>9</v>
      </c>
      <c r="E8" s="142"/>
      <c r="F8" s="143"/>
      <c r="G8" s="143"/>
      <c r="H8" s="144"/>
      <c r="I8" s="77" t="s">
        <v>10</v>
      </c>
      <c r="J8" s="149"/>
      <c r="K8" s="150"/>
    </row>
    <row r="9" spans="1:11" ht="22.5" customHeight="1">
      <c r="B9" s="153" t="s">
        <v>144</v>
      </c>
      <c r="C9" s="153"/>
      <c r="D9" s="77" t="s">
        <v>9</v>
      </c>
      <c r="E9" s="142"/>
      <c r="F9" s="143"/>
      <c r="G9" s="143"/>
      <c r="H9" s="144"/>
      <c r="I9" s="77" t="s">
        <v>10</v>
      </c>
      <c r="J9" s="149"/>
      <c r="K9" s="150"/>
    </row>
    <row r="10" spans="1:11" ht="22.5" customHeight="1">
      <c r="B10" s="153" t="s">
        <v>225</v>
      </c>
      <c r="C10" s="153"/>
      <c r="D10" s="77" t="s">
        <v>8</v>
      </c>
      <c r="E10" s="142"/>
      <c r="F10" s="143"/>
      <c r="G10" s="143"/>
      <c r="H10" s="144"/>
      <c r="I10" s="77" t="s">
        <v>146</v>
      </c>
      <c r="J10" s="151"/>
      <c r="K10" s="150"/>
    </row>
    <row r="11" spans="1:11" ht="16.5" customHeight="1">
      <c r="I11" s="6"/>
      <c r="J11" s="25"/>
      <c r="K11" s="25"/>
    </row>
    <row r="12" spans="1:11" ht="18.75" customHeight="1">
      <c r="B12" s="5" t="s">
        <v>137</v>
      </c>
      <c r="I12" s="6"/>
      <c r="J12" s="25"/>
      <c r="K12" s="25"/>
    </row>
    <row r="13" spans="1:11" ht="24.75" customHeight="1">
      <c r="B13" s="161" t="s">
        <v>149</v>
      </c>
      <c r="C13" s="162"/>
      <c r="D13" s="162"/>
      <c r="E13" s="162"/>
      <c r="F13" s="162"/>
      <c r="G13" s="162"/>
      <c r="H13" s="176">
        <f ca="1">SUM(H14:J15)</f>
        <v>0</v>
      </c>
      <c r="I13" s="177"/>
      <c r="J13" s="177"/>
      <c r="K13" s="53" t="s">
        <v>148</v>
      </c>
    </row>
    <row r="14" spans="1:11" ht="24.75" customHeight="1">
      <c r="B14" s="163" t="s">
        <v>297</v>
      </c>
      <c r="C14" s="164"/>
      <c r="D14" s="164"/>
      <c r="E14" s="164"/>
      <c r="F14" s="164"/>
      <c r="G14" s="165"/>
      <c r="H14" s="178">
        <f ca="1">SUM(I20:I34)</f>
        <v>0</v>
      </c>
      <c r="I14" s="179"/>
      <c r="J14" s="179"/>
      <c r="K14" s="53" t="s">
        <v>148</v>
      </c>
    </row>
    <row r="15" spans="1:11" ht="24.75" customHeight="1">
      <c r="B15" s="163" t="s">
        <v>298</v>
      </c>
      <c r="C15" s="164"/>
      <c r="D15" s="164"/>
      <c r="E15" s="164"/>
      <c r="F15" s="164"/>
      <c r="G15" s="165"/>
      <c r="H15" s="178">
        <f ca="1">SUM(J20:J34)</f>
        <v>0</v>
      </c>
      <c r="I15" s="179"/>
      <c r="J15" s="179"/>
      <c r="K15" s="53" t="s">
        <v>148</v>
      </c>
    </row>
    <row r="16" spans="1:11" ht="16.5" customHeight="1">
      <c r="C16" s="25"/>
      <c r="D16" s="25"/>
      <c r="H16" s="25"/>
      <c r="I16" s="6"/>
      <c r="J16" s="25"/>
      <c r="K16" s="25"/>
    </row>
    <row r="17" spans="2:45" ht="16.5" customHeight="1">
      <c r="B17" s="5" t="s">
        <v>136</v>
      </c>
      <c r="C17" s="25"/>
      <c r="D17" s="25"/>
      <c r="H17" s="25"/>
      <c r="I17" s="6"/>
      <c r="J17" s="25"/>
      <c r="K17" s="25"/>
      <c r="AB17" s="5" t="s">
        <v>269</v>
      </c>
    </row>
    <row r="18" spans="2:45" ht="16.5" customHeight="1">
      <c r="B18" s="152" t="s">
        <v>26</v>
      </c>
      <c r="C18" s="153" t="s">
        <v>287</v>
      </c>
      <c r="D18" s="170" t="s">
        <v>128</v>
      </c>
      <c r="E18" s="166" t="s">
        <v>145</v>
      </c>
      <c r="F18" s="167"/>
      <c r="G18" s="167"/>
      <c r="H18" s="153" t="s">
        <v>25</v>
      </c>
      <c r="I18" s="181" t="s">
        <v>135</v>
      </c>
      <c r="J18" s="182"/>
      <c r="K18" s="183"/>
      <c r="AB18" s="5" t="s">
        <v>274</v>
      </c>
      <c r="AL18" s="5" t="s">
        <v>283</v>
      </c>
    </row>
    <row r="19" spans="2:45" ht="48" customHeight="1">
      <c r="B19" s="152"/>
      <c r="C19" s="153"/>
      <c r="D19" s="170"/>
      <c r="E19" s="168"/>
      <c r="F19" s="169"/>
      <c r="G19" s="169"/>
      <c r="H19" s="153"/>
      <c r="I19" s="79" t="s">
        <v>133</v>
      </c>
      <c r="J19" s="79" t="s">
        <v>134</v>
      </c>
      <c r="K19" s="52" t="s">
        <v>27</v>
      </c>
      <c r="L19" s="23" t="s">
        <v>124</v>
      </c>
      <c r="AB19" s="72" t="s">
        <v>268</v>
      </c>
      <c r="AC19" s="72" t="s">
        <v>270</v>
      </c>
      <c r="AD19" s="72" t="s">
        <v>271</v>
      </c>
      <c r="AE19" s="72" t="s">
        <v>272</v>
      </c>
      <c r="AF19" s="75" t="s">
        <v>278</v>
      </c>
      <c r="AG19" s="75" t="s">
        <v>279</v>
      </c>
      <c r="AH19" s="75" t="s">
        <v>280</v>
      </c>
      <c r="AI19" s="72" t="s">
        <v>281</v>
      </c>
      <c r="AJ19" s="73" t="s">
        <v>282</v>
      </c>
      <c r="AL19" s="72" t="s">
        <v>275</v>
      </c>
      <c r="AM19" s="72" t="s">
        <v>276</v>
      </c>
      <c r="AN19" s="72" t="s">
        <v>277</v>
      </c>
      <c r="AO19" s="75" t="s">
        <v>278</v>
      </c>
      <c r="AP19" s="75" t="s">
        <v>279</v>
      </c>
      <c r="AQ19" s="75" t="s">
        <v>280</v>
      </c>
      <c r="AR19" s="72" t="s">
        <v>281</v>
      </c>
      <c r="AS19" s="73" t="s">
        <v>282</v>
      </c>
    </row>
    <row r="20" spans="2:45" ht="22.5" customHeight="1">
      <c r="B20" s="7">
        <f>ROW()-19</f>
        <v>1</v>
      </c>
      <c r="C20" s="78" t="str">
        <f t="shared" ref="C20:C34" ca="1" si="0">IF(OR($L20="OK"),IFERROR(INDIRECT("個票"&amp;$B20&amp;"！$L$4"),""),"")</f>
        <v/>
      </c>
      <c r="D20" s="68" t="str">
        <f t="shared" ref="D20:D34" ca="1" si="1">IF(OR($L20="OK"),IFERROR(ASC(INDIRECT("個票"&amp;$B20&amp;"！$AG$4")),""),"")</f>
        <v/>
      </c>
      <c r="E20" s="171"/>
      <c r="F20" s="172"/>
      <c r="G20" s="172"/>
      <c r="H20" s="26" t="str">
        <f t="shared" ref="H20:H34" ca="1" si="2">IF(OR($L20="OK"),IFERROR(INDIRECT("個票"&amp;$B20&amp;"！$L$5"),""),"")</f>
        <v/>
      </c>
      <c r="I20" s="70" t="str">
        <f ca="1">IF(OR($L20="OK"),IFERROR(INDIRECT("個票"&amp;$B20&amp;"！$AH$15"),""),"")</f>
        <v/>
      </c>
      <c r="J20" s="70" t="str">
        <f ca="1">IF(OR($L20="OK"),IFERROR(INDIRECT("個票"&amp;$B20&amp;"！$AH$29"),""),"")</f>
        <v/>
      </c>
      <c r="K20" s="85">
        <f t="shared" ref="K20:K34" ca="1" si="3">SUM(I20:J20)</f>
        <v>0</v>
      </c>
      <c r="L20" s="23" t="str">
        <f ca="1">IFERROR(IF(INDIRECT("個票"&amp;$B20&amp;"！$AP$38")="NG","",INDIRECT("個票"&amp;$B20&amp;"！$AP$38")),"")</f>
        <v/>
      </c>
      <c r="AB20" s="73" t="str">
        <f t="shared" ref="AB20:AB34" ca="1" si="4">IF(OR($L20="OK"),IFERROR(INDIRECT("個票"&amp;$B20&amp;"！$L$4"),""),"")</f>
        <v/>
      </c>
      <c r="AC20" s="73" t="str">
        <f ca="1">IF($AD20&lt;&gt;"",(IF(AD$20="地方公共団体（市町村）","公立","私立")),"")</f>
        <v/>
      </c>
      <c r="AD20" s="73" t="str">
        <f t="shared" ref="AD20:AD34" ca="1" si="5">IF(OR($L20="OK"),IFERROR(INDIRECT("個票"&amp;$B20&amp;"！$AO$8"),""),"")</f>
        <v/>
      </c>
      <c r="AE20" s="73" t="str">
        <f t="shared" ref="AE20:AE34" ca="1" si="6">IF(OR($L20="OK"),IFERROR(INDIRECT("個票"&amp;$B20&amp;"！$AO$7"),""),"")</f>
        <v/>
      </c>
      <c r="AF20" s="73" t="str">
        <f ca="1">IF(OR($L20="OK"),IFERROR(INDIRECT("個票"&amp;$B20&amp;"！$E$15"),""),"")</f>
        <v/>
      </c>
      <c r="AG20" s="73" t="str">
        <f t="shared" ref="AG20:AG34" ca="1" si="7">IF(OR($L20="OK"),IFERROR(INDIRECT("個票"&amp;$B20&amp;"！$N$31"),""),"")</f>
        <v/>
      </c>
      <c r="AH20" s="73" t="str">
        <f t="shared" ref="AH20:AH34" ca="1" si="8">IF(OR($L20="OK"),IFERROR(INDIRECT("個票"&amp;$B20&amp;"！$AH$31"),""),"")</f>
        <v/>
      </c>
      <c r="AI20" s="73" t="str">
        <f t="shared" ref="AI20:AI34" ca="1" si="9">IF(OR($L20="OK"),IFERROR(INDIRECT("個票"&amp;$B20&amp;"！$E$28"),""),"")</f>
        <v/>
      </c>
      <c r="AJ20" s="93" t="str">
        <f ca="1">IF(OR($L20="OK"),IFERROR(INDIRECT("個票"&amp;$B20&amp;"！$E$13"),""),"")</f>
        <v/>
      </c>
      <c r="AL20" s="73" t="str">
        <f ca="1">IF($AD20&lt;&gt;"",(IF(#REF!="地方公共団体（市町村）","公立","私立")),"")</f>
        <v/>
      </c>
      <c r="AM20" s="73" t="str">
        <f t="shared" ref="AM20:AM34" ca="1" si="10">IF(OR($L20="OK"),IFERROR(INDIRECT("個票"&amp;$B20&amp;"！$AO$8"),""),"")</f>
        <v/>
      </c>
      <c r="AN20" s="73" t="str">
        <f t="shared" ref="AN20:AN34" ca="1" si="11">IF(OR($L20="OK"),IFERROR(INDIRECT("個票"&amp;$B20&amp;"！$L$4"),""),"")</f>
        <v/>
      </c>
      <c r="AO20" s="73" t="str">
        <f ca="1">IF(OR($L20="OK"),IFERROR(INDIRECT("個票"&amp;$B20&amp;"！$E$29"),""),"")</f>
        <v/>
      </c>
      <c r="AP20" s="73" t="str">
        <f ca="1">IF(OR($L20="OK"),IFERROR(INDIRECT("個票"&amp;$B20&amp;"！$N$29"),""),"")</f>
        <v/>
      </c>
      <c r="AQ20" s="73" t="str">
        <f ca="1">IF(OR($L20="OK"),IFERROR(INDIRECT("個票"&amp;$B20&amp;"！$AH$29"),""),"")</f>
        <v/>
      </c>
      <c r="AR20" s="73" t="str">
        <f ca="1">IF(OR($L20="OK"),IFERROR(INDIRECT("個票"&amp;$B20&amp;"！$AV$28"),""),"")</f>
        <v/>
      </c>
      <c r="AS20" s="76" t="str">
        <f ca="1">IF(OR($L20="OK"),IFERROR(INDIRECT("個票"&amp;$B20&amp;"！$G$27"),""),"")</f>
        <v/>
      </c>
    </row>
    <row r="21" spans="2:45" ht="22.5" customHeight="1">
      <c r="B21" s="7">
        <f t="shared" ref="B21:B34" si="12">ROW()-19</f>
        <v>2</v>
      </c>
      <c r="C21" s="78" t="str">
        <f t="shared" ca="1" si="0"/>
        <v/>
      </c>
      <c r="D21" s="68" t="str">
        <f t="shared" ca="1" si="1"/>
        <v/>
      </c>
      <c r="E21" s="171" t="str">
        <f t="shared" ref="E21:E34" ca="1" si="13">IF(OR($L21="OK"),IFERROR(INDIRECT("個票"&amp;$B21&amp;"！$AO$7"),""),"")</f>
        <v/>
      </c>
      <c r="F21" s="172"/>
      <c r="G21" s="172"/>
      <c r="H21" s="26" t="str">
        <f t="shared" ca="1" si="2"/>
        <v/>
      </c>
      <c r="I21" s="70" t="str">
        <f t="shared" ref="I21:I34" ca="1" si="14">IF(OR($L21="OK"),IFERROR(INDIRECT("個票"&amp;$B21&amp;"！$AH$15"),""),"")</f>
        <v/>
      </c>
      <c r="J21" s="70" t="str">
        <f t="shared" ref="J21:J34" ca="1" si="15">IF(OR($L21="OK"),IFERROR(INDIRECT("個票"&amp;$B21&amp;"！$AH$29"),""),"")</f>
        <v/>
      </c>
      <c r="K21" s="85">
        <f t="shared" ca="1" si="3"/>
        <v>0</v>
      </c>
      <c r="L21" s="23" t="str">
        <f t="shared" ref="L21:L34" ca="1" si="16">IFERROR(IF(INDIRECT("個票"&amp;$B21&amp;"！$AP$38")="NG","",INDIRECT("個票"&amp;$B21&amp;"！$AP$38")),"")</f>
        <v/>
      </c>
      <c r="AB21" s="73" t="str">
        <f t="shared" ca="1" si="4"/>
        <v/>
      </c>
      <c r="AC21" s="73" t="str">
        <f ca="1">IF($AD21&lt;&gt;"",(IF(AD$20="地方公共団体（市町村）","公立","私立")),"")</f>
        <v/>
      </c>
      <c r="AD21" s="73" t="str">
        <f t="shared" ca="1" si="5"/>
        <v/>
      </c>
      <c r="AE21" s="73" t="str">
        <f t="shared" ca="1" si="6"/>
        <v/>
      </c>
      <c r="AF21" s="73" t="str">
        <f t="shared" ref="AF21:AF34" ca="1" si="17">IF(OR($L21="OK"),IFERROR(INDIRECT("個票"&amp;$B21&amp;"！$E$31"),""),"")</f>
        <v/>
      </c>
      <c r="AG21" s="73" t="str">
        <f t="shared" ca="1" si="7"/>
        <v/>
      </c>
      <c r="AH21" s="73" t="str">
        <f t="shared" ca="1" si="8"/>
        <v/>
      </c>
      <c r="AI21" s="73" t="str">
        <f t="shared" ca="1" si="9"/>
        <v/>
      </c>
      <c r="AJ21" s="76" t="str">
        <f t="shared" ref="AJ21:AJ34" ca="1" si="18">IF(OR($L21="OK"),IFERROR(INDIRECT("個票"&amp;$B21&amp;"！$E$29"),""),"")</f>
        <v/>
      </c>
      <c r="AL21" s="73" t="str">
        <f ca="1">IF($AD21&lt;&gt;"",(IF(#REF!="地方公共団体（市町村）","公立","私立")),"")</f>
        <v/>
      </c>
      <c r="AM21" s="73" t="str">
        <f t="shared" ca="1" si="10"/>
        <v/>
      </c>
      <c r="AN21" s="73" t="str">
        <f t="shared" ca="1" si="11"/>
        <v/>
      </c>
      <c r="AO21" s="73" t="str">
        <f t="shared" ref="AO21:AO34" ca="1" si="19">IF(OR($L21="OK"),IFERROR(INDIRECT("個票"&amp;$B21&amp;"！$E$45"),""),"")</f>
        <v/>
      </c>
      <c r="AP21" s="73" t="str">
        <f t="shared" ref="AP21:AP34" ca="1" si="20">IF(OR($L21="OK"),IFERROR(INDIRECT("個票"&amp;$B21&amp;"！$N$45"),""),"")</f>
        <v/>
      </c>
      <c r="AQ21" s="73" t="str">
        <f t="shared" ref="AQ21:AQ34" ca="1" si="21">IF(OR($L21="OK"),IFERROR(INDIRECT("個票"&amp;$B21&amp;"！$AH$45"),""),"")</f>
        <v/>
      </c>
      <c r="AR21" s="73" t="str">
        <f t="shared" ref="AR21:AR34" ca="1" si="22">IF(OR($L21="OK"),IFERROR(INDIRECT("個票"&amp;$B21&amp;"！$AV$43"),""),"")</f>
        <v/>
      </c>
      <c r="AS21" s="76" t="str">
        <f t="shared" ref="AS21:AS34" ca="1" si="23">IF(OR($L21="OK"),IFERROR(INDIRECT("個票"&amp;$B21&amp;"！$G$43"),""),"")</f>
        <v/>
      </c>
    </row>
    <row r="22" spans="2:45" ht="22.5" customHeight="1">
      <c r="B22" s="7">
        <f t="shared" si="12"/>
        <v>3</v>
      </c>
      <c r="C22" s="78" t="str">
        <f t="shared" ca="1" si="0"/>
        <v/>
      </c>
      <c r="D22" s="68" t="str">
        <f t="shared" ca="1" si="1"/>
        <v/>
      </c>
      <c r="E22" s="171" t="str">
        <f t="shared" ca="1" si="13"/>
        <v/>
      </c>
      <c r="F22" s="172"/>
      <c r="G22" s="172"/>
      <c r="H22" s="26" t="str">
        <f t="shared" ca="1" si="2"/>
        <v/>
      </c>
      <c r="I22" s="70" t="str">
        <f t="shared" ca="1" si="14"/>
        <v/>
      </c>
      <c r="J22" s="70" t="str">
        <f t="shared" ca="1" si="15"/>
        <v/>
      </c>
      <c r="K22" s="85">
        <f t="shared" ca="1" si="3"/>
        <v>0</v>
      </c>
      <c r="L22" s="23" t="str">
        <f t="shared" ca="1" si="16"/>
        <v/>
      </c>
      <c r="AB22" s="73" t="str">
        <f t="shared" ca="1" si="4"/>
        <v/>
      </c>
      <c r="AC22" s="73" t="str">
        <f t="shared" ref="AC22:AC34" ca="1" si="24">IF($AD22&lt;&gt;"",(IF(AD$20="地方公共団体（市町村）","公立","私立")),"")</f>
        <v/>
      </c>
      <c r="AD22" s="73" t="str">
        <f t="shared" ca="1" si="5"/>
        <v/>
      </c>
      <c r="AE22" s="73" t="str">
        <f t="shared" ca="1" si="6"/>
        <v/>
      </c>
      <c r="AF22" s="73" t="str">
        <f t="shared" ca="1" si="17"/>
        <v/>
      </c>
      <c r="AG22" s="73" t="str">
        <f t="shared" ca="1" si="7"/>
        <v/>
      </c>
      <c r="AH22" s="73" t="str">
        <f t="shared" ca="1" si="8"/>
        <v/>
      </c>
      <c r="AI22" s="73" t="str">
        <f t="shared" ca="1" si="9"/>
        <v/>
      </c>
      <c r="AJ22" s="76" t="str">
        <f t="shared" ca="1" si="18"/>
        <v/>
      </c>
      <c r="AL22" s="73" t="str">
        <f ca="1">IF($AD22&lt;&gt;"",(IF(#REF!="地方公共団体（市町村）","公立","私立")),"")</f>
        <v/>
      </c>
      <c r="AM22" s="73" t="str">
        <f t="shared" ca="1" si="10"/>
        <v/>
      </c>
      <c r="AN22" s="73" t="str">
        <f t="shared" ca="1" si="11"/>
        <v/>
      </c>
      <c r="AO22" s="73" t="str">
        <f t="shared" ca="1" si="19"/>
        <v/>
      </c>
      <c r="AP22" s="73" t="str">
        <f t="shared" ca="1" si="20"/>
        <v/>
      </c>
      <c r="AQ22" s="73" t="str">
        <f t="shared" ca="1" si="21"/>
        <v/>
      </c>
      <c r="AR22" s="73" t="str">
        <f t="shared" ca="1" si="22"/>
        <v/>
      </c>
      <c r="AS22" s="76" t="str">
        <f t="shared" ca="1" si="23"/>
        <v/>
      </c>
    </row>
    <row r="23" spans="2:45" ht="22.5" customHeight="1">
      <c r="B23" s="7">
        <f t="shared" si="12"/>
        <v>4</v>
      </c>
      <c r="C23" s="78" t="str">
        <f t="shared" ca="1" si="0"/>
        <v/>
      </c>
      <c r="D23" s="68" t="str">
        <f t="shared" ca="1" si="1"/>
        <v/>
      </c>
      <c r="E23" s="171" t="str">
        <f t="shared" ca="1" si="13"/>
        <v/>
      </c>
      <c r="F23" s="172"/>
      <c r="G23" s="172"/>
      <c r="H23" s="26" t="str">
        <f t="shared" ca="1" si="2"/>
        <v/>
      </c>
      <c r="I23" s="70" t="str">
        <f t="shared" ca="1" si="14"/>
        <v/>
      </c>
      <c r="J23" s="70" t="str">
        <f t="shared" ca="1" si="15"/>
        <v/>
      </c>
      <c r="K23" s="85">
        <f t="shared" ca="1" si="3"/>
        <v>0</v>
      </c>
      <c r="L23" s="23" t="str">
        <f t="shared" ca="1" si="16"/>
        <v/>
      </c>
      <c r="AB23" s="73" t="str">
        <f t="shared" ca="1" si="4"/>
        <v/>
      </c>
      <c r="AC23" s="73" t="str">
        <f t="shared" ca="1" si="24"/>
        <v/>
      </c>
      <c r="AD23" s="73" t="str">
        <f t="shared" ca="1" si="5"/>
        <v/>
      </c>
      <c r="AE23" s="73" t="str">
        <f t="shared" ca="1" si="6"/>
        <v/>
      </c>
      <c r="AF23" s="73" t="str">
        <f t="shared" ca="1" si="17"/>
        <v/>
      </c>
      <c r="AG23" s="73" t="str">
        <f t="shared" ca="1" si="7"/>
        <v/>
      </c>
      <c r="AH23" s="73" t="str">
        <f t="shared" ca="1" si="8"/>
        <v/>
      </c>
      <c r="AI23" s="73" t="str">
        <f t="shared" ca="1" si="9"/>
        <v/>
      </c>
      <c r="AJ23" s="76" t="str">
        <f t="shared" ca="1" si="18"/>
        <v/>
      </c>
      <c r="AL23" s="73" t="str">
        <f ca="1">IF($AD23&lt;&gt;"",(IF(#REF!="地方公共団体（市町村）","公立","私立")),"")</f>
        <v/>
      </c>
      <c r="AM23" s="73" t="str">
        <f t="shared" ca="1" si="10"/>
        <v/>
      </c>
      <c r="AN23" s="73" t="str">
        <f t="shared" ca="1" si="11"/>
        <v/>
      </c>
      <c r="AO23" s="73" t="str">
        <f t="shared" ca="1" si="19"/>
        <v/>
      </c>
      <c r="AP23" s="73" t="str">
        <f t="shared" ca="1" si="20"/>
        <v/>
      </c>
      <c r="AQ23" s="73" t="str">
        <f t="shared" ca="1" si="21"/>
        <v/>
      </c>
      <c r="AR23" s="73" t="str">
        <f t="shared" ca="1" si="22"/>
        <v/>
      </c>
      <c r="AS23" s="76" t="str">
        <f t="shared" ca="1" si="23"/>
        <v/>
      </c>
    </row>
    <row r="24" spans="2:45" ht="22.5" customHeight="1">
      <c r="B24" s="7">
        <f t="shared" si="12"/>
        <v>5</v>
      </c>
      <c r="C24" s="78" t="str">
        <f t="shared" ca="1" si="0"/>
        <v/>
      </c>
      <c r="D24" s="68" t="str">
        <f t="shared" ca="1" si="1"/>
        <v/>
      </c>
      <c r="E24" s="171" t="str">
        <f t="shared" ca="1" si="13"/>
        <v/>
      </c>
      <c r="F24" s="172"/>
      <c r="G24" s="172"/>
      <c r="H24" s="26" t="str">
        <f t="shared" ca="1" si="2"/>
        <v/>
      </c>
      <c r="I24" s="70" t="str">
        <f t="shared" ca="1" si="14"/>
        <v/>
      </c>
      <c r="J24" s="70" t="str">
        <f t="shared" ca="1" si="15"/>
        <v/>
      </c>
      <c r="K24" s="85">
        <f t="shared" ca="1" si="3"/>
        <v>0</v>
      </c>
      <c r="L24" s="23" t="str">
        <f t="shared" ca="1" si="16"/>
        <v/>
      </c>
      <c r="AB24" s="73" t="str">
        <f t="shared" ca="1" si="4"/>
        <v/>
      </c>
      <c r="AC24" s="73" t="str">
        <f t="shared" ca="1" si="24"/>
        <v/>
      </c>
      <c r="AD24" s="73" t="str">
        <f t="shared" ca="1" si="5"/>
        <v/>
      </c>
      <c r="AE24" s="73" t="str">
        <f t="shared" ca="1" si="6"/>
        <v/>
      </c>
      <c r="AF24" s="73" t="str">
        <f t="shared" ca="1" si="17"/>
        <v/>
      </c>
      <c r="AG24" s="73" t="str">
        <f t="shared" ca="1" si="7"/>
        <v/>
      </c>
      <c r="AH24" s="73" t="str">
        <f t="shared" ca="1" si="8"/>
        <v/>
      </c>
      <c r="AI24" s="73" t="str">
        <f t="shared" ca="1" si="9"/>
        <v/>
      </c>
      <c r="AJ24" s="76" t="str">
        <f t="shared" ca="1" si="18"/>
        <v/>
      </c>
      <c r="AL24" s="73" t="str">
        <f ca="1">IF($AD24&lt;&gt;"",(IF(#REF!="地方公共団体（市町村）","公立","私立")),"")</f>
        <v/>
      </c>
      <c r="AM24" s="73" t="str">
        <f t="shared" ca="1" si="10"/>
        <v/>
      </c>
      <c r="AN24" s="73" t="str">
        <f t="shared" ca="1" si="11"/>
        <v/>
      </c>
      <c r="AO24" s="73" t="str">
        <f t="shared" ca="1" si="19"/>
        <v/>
      </c>
      <c r="AP24" s="73" t="str">
        <f t="shared" ca="1" si="20"/>
        <v/>
      </c>
      <c r="AQ24" s="73" t="str">
        <f t="shared" ca="1" si="21"/>
        <v/>
      </c>
      <c r="AR24" s="73" t="str">
        <f t="shared" ca="1" si="22"/>
        <v/>
      </c>
      <c r="AS24" s="76" t="str">
        <f t="shared" ca="1" si="23"/>
        <v/>
      </c>
    </row>
    <row r="25" spans="2:45" ht="22.5" customHeight="1">
      <c r="B25" s="7">
        <f t="shared" si="12"/>
        <v>6</v>
      </c>
      <c r="C25" s="78" t="str">
        <f t="shared" ca="1" si="0"/>
        <v/>
      </c>
      <c r="D25" s="68" t="str">
        <f t="shared" ca="1" si="1"/>
        <v/>
      </c>
      <c r="E25" s="171" t="str">
        <f t="shared" ca="1" si="13"/>
        <v/>
      </c>
      <c r="F25" s="172"/>
      <c r="G25" s="172"/>
      <c r="H25" s="26" t="str">
        <f t="shared" ca="1" si="2"/>
        <v/>
      </c>
      <c r="I25" s="70" t="str">
        <f t="shared" ca="1" si="14"/>
        <v/>
      </c>
      <c r="J25" s="70" t="str">
        <f t="shared" ca="1" si="15"/>
        <v/>
      </c>
      <c r="K25" s="85">
        <f t="shared" ca="1" si="3"/>
        <v>0</v>
      </c>
      <c r="L25" s="23" t="str">
        <f t="shared" ca="1" si="16"/>
        <v/>
      </c>
      <c r="AB25" s="73" t="str">
        <f t="shared" ca="1" si="4"/>
        <v/>
      </c>
      <c r="AC25" s="73" t="str">
        <f t="shared" ca="1" si="24"/>
        <v/>
      </c>
      <c r="AD25" s="73" t="str">
        <f t="shared" ca="1" si="5"/>
        <v/>
      </c>
      <c r="AE25" s="73" t="str">
        <f t="shared" ca="1" si="6"/>
        <v/>
      </c>
      <c r="AF25" s="73" t="str">
        <f t="shared" ca="1" si="17"/>
        <v/>
      </c>
      <c r="AG25" s="73" t="str">
        <f t="shared" ca="1" si="7"/>
        <v/>
      </c>
      <c r="AH25" s="73" t="str">
        <f t="shared" ca="1" si="8"/>
        <v/>
      </c>
      <c r="AI25" s="73" t="str">
        <f t="shared" ca="1" si="9"/>
        <v/>
      </c>
      <c r="AJ25" s="76" t="str">
        <f t="shared" ca="1" si="18"/>
        <v/>
      </c>
      <c r="AL25" s="73" t="str">
        <f ca="1">IF($AD25&lt;&gt;"",(IF(#REF!="地方公共団体（市町村）","公立","私立")),"")</f>
        <v/>
      </c>
      <c r="AM25" s="73" t="str">
        <f t="shared" ca="1" si="10"/>
        <v/>
      </c>
      <c r="AN25" s="73" t="str">
        <f t="shared" ca="1" si="11"/>
        <v/>
      </c>
      <c r="AO25" s="73" t="str">
        <f t="shared" ca="1" si="19"/>
        <v/>
      </c>
      <c r="AP25" s="73" t="str">
        <f t="shared" ca="1" si="20"/>
        <v/>
      </c>
      <c r="AQ25" s="73" t="str">
        <f t="shared" ca="1" si="21"/>
        <v/>
      </c>
      <c r="AR25" s="73" t="str">
        <f t="shared" ca="1" si="22"/>
        <v/>
      </c>
      <c r="AS25" s="76" t="str">
        <f t="shared" ca="1" si="23"/>
        <v/>
      </c>
    </row>
    <row r="26" spans="2:45" ht="22.5" customHeight="1">
      <c r="B26" s="7">
        <f t="shared" si="12"/>
        <v>7</v>
      </c>
      <c r="C26" s="78" t="str">
        <f t="shared" ca="1" si="0"/>
        <v/>
      </c>
      <c r="D26" s="68" t="str">
        <f t="shared" ca="1" si="1"/>
        <v/>
      </c>
      <c r="E26" s="171" t="str">
        <f t="shared" ca="1" si="13"/>
        <v/>
      </c>
      <c r="F26" s="172"/>
      <c r="G26" s="172"/>
      <c r="H26" s="26" t="str">
        <f t="shared" ca="1" si="2"/>
        <v/>
      </c>
      <c r="I26" s="70" t="str">
        <f t="shared" ca="1" si="14"/>
        <v/>
      </c>
      <c r="J26" s="70" t="str">
        <f t="shared" ca="1" si="15"/>
        <v/>
      </c>
      <c r="K26" s="85">
        <f t="shared" ca="1" si="3"/>
        <v>0</v>
      </c>
      <c r="L26" s="23" t="str">
        <f t="shared" ca="1" si="16"/>
        <v/>
      </c>
      <c r="AB26" s="73" t="str">
        <f t="shared" ca="1" si="4"/>
        <v/>
      </c>
      <c r="AC26" s="73" t="str">
        <f t="shared" ca="1" si="24"/>
        <v/>
      </c>
      <c r="AD26" s="73" t="str">
        <f t="shared" ca="1" si="5"/>
        <v/>
      </c>
      <c r="AE26" s="73" t="str">
        <f t="shared" ca="1" si="6"/>
        <v/>
      </c>
      <c r="AF26" s="73" t="str">
        <f t="shared" ca="1" si="17"/>
        <v/>
      </c>
      <c r="AG26" s="73" t="str">
        <f t="shared" ca="1" si="7"/>
        <v/>
      </c>
      <c r="AH26" s="73" t="str">
        <f t="shared" ca="1" si="8"/>
        <v/>
      </c>
      <c r="AI26" s="73" t="str">
        <f t="shared" ca="1" si="9"/>
        <v/>
      </c>
      <c r="AJ26" s="76" t="str">
        <f t="shared" ca="1" si="18"/>
        <v/>
      </c>
      <c r="AL26" s="73" t="str">
        <f ca="1">IF($AD26&lt;&gt;"",(IF(#REF!="地方公共団体（市町村）","公立","私立")),"")</f>
        <v/>
      </c>
      <c r="AM26" s="73" t="str">
        <f t="shared" ca="1" si="10"/>
        <v/>
      </c>
      <c r="AN26" s="73" t="str">
        <f t="shared" ca="1" si="11"/>
        <v/>
      </c>
      <c r="AO26" s="73" t="str">
        <f t="shared" ca="1" si="19"/>
        <v/>
      </c>
      <c r="AP26" s="73" t="str">
        <f t="shared" ca="1" si="20"/>
        <v/>
      </c>
      <c r="AQ26" s="73" t="str">
        <f t="shared" ca="1" si="21"/>
        <v/>
      </c>
      <c r="AR26" s="73" t="str">
        <f t="shared" ca="1" si="22"/>
        <v/>
      </c>
      <c r="AS26" s="76" t="str">
        <f t="shared" ca="1" si="23"/>
        <v/>
      </c>
    </row>
    <row r="27" spans="2:45" ht="22.5" customHeight="1">
      <c r="B27" s="7">
        <f t="shared" si="12"/>
        <v>8</v>
      </c>
      <c r="C27" s="78" t="str">
        <f t="shared" ca="1" si="0"/>
        <v/>
      </c>
      <c r="D27" s="68" t="str">
        <f t="shared" ca="1" si="1"/>
        <v/>
      </c>
      <c r="E27" s="171" t="str">
        <f t="shared" ca="1" si="13"/>
        <v/>
      </c>
      <c r="F27" s="172"/>
      <c r="G27" s="172"/>
      <c r="H27" s="26" t="str">
        <f t="shared" ca="1" si="2"/>
        <v/>
      </c>
      <c r="I27" s="70" t="str">
        <f t="shared" ca="1" si="14"/>
        <v/>
      </c>
      <c r="J27" s="70" t="str">
        <f t="shared" ca="1" si="15"/>
        <v/>
      </c>
      <c r="K27" s="85">
        <f t="shared" ca="1" si="3"/>
        <v>0</v>
      </c>
      <c r="L27" s="23" t="str">
        <f t="shared" ca="1" si="16"/>
        <v/>
      </c>
      <c r="AB27" s="73" t="str">
        <f t="shared" ca="1" si="4"/>
        <v/>
      </c>
      <c r="AC27" s="73" t="str">
        <f t="shared" ca="1" si="24"/>
        <v/>
      </c>
      <c r="AD27" s="73" t="str">
        <f t="shared" ca="1" si="5"/>
        <v/>
      </c>
      <c r="AE27" s="73" t="str">
        <f t="shared" ca="1" si="6"/>
        <v/>
      </c>
      <c r="AF27" s="73" t="str">
        <f t="shared" ca="1" si="17"/>
        <v/>
      </c>
      <c r="AG27" s="73" t="str">
        <f t="shared" ca="1" si="7"/>
        <v/>
      </c>
      <c r="AH27" s="73" t="str">
        <f t="shared" ca="1" si="8"/>
        <v/>
      </c>
      <c r="AI27" s="73" t="str">
        <f t="shared" ca="1" si="9"/>
        <v/>
      </c>
      <c r="AJ27" s="76" t="str">
        <f t="shared" ca="1" si="18"/>
        <v/>
      </c>
      <c r="AL27" s="73" t="str">
        <f ca="1">IF($AD27&lt;&gt;"",(IF(#REF!="地方公共団体（市町村）","公立","私立")),"")</f>
        <v/>
      </c>
      <c r="AM27" s="73" t="str">
        <f t="shared" ca="1" si="10"/>
        <v/>
      </c>
      <c r="AN27" s="73" t="str">
        <f t="shared" ca="1" si="11"/>
        <v/>
      </c>
      <c r="AO27" s="73" t="str">
        <f t="shared" ca="1" si="19"/>
        <v/>
      </c>
      <c r="AP27" s="73" t="str">
        <f t="shared" ca="1" si="20"/>
        <v/>
      </c>
      <c r="AQ27" s="73" t="str">
        <f t="shared" ca="1" si="21"/>
        <v/>
      </c>
      <c r="AR27" s="73" t="str">
        <f t="shared" ca="1" si="22"/>
        <v/>
      </c>
      <c r="AS27" s="76" t="str">
        <f t="shared" ca="1" si="23"/>
        <v/>
      </c>
    </row>
    <row r="28" spans="2:45" ht="22.5" customHeight="1">
      <c r="B28" s="7">
        <f t="shared" si="12"/>
        <v>9</v>
      </c>
      <c r="C28" s="78" t="str">
        <f t="shared" ca="1" si="0"/>
        <v/>
      </c>
      <c r="D28" s="68" t="str">
        <f t="shared" ca="1" si="1"/>
        <v/>
      </c>
      <c r="E28" s="171" t="str">
        <f t="shared" ca="1" si="13"/>
        <v/>
      </c>
      <c r="F28" s="172"/>
      <c r="G28" s="172"/>
      <c r="H28" s="26" t="str">
        <f t="shared" ca="1" si="2"/>
        <v/>
      </c>
      <c r="I28" s="70" t="str">
        <f t="shared" ca="1" si="14"/>
        <v/>
      </c>
      <c r="J28" s="70" t="str">
        <f t="shared" ca="1" si="15"/>
        <v/>
      </c>
      <c r="K28" s="85">
        <f t="shared" ca="1" si="3"/>
        <v>0</v>
      </c>
      <c r="L28" s="23" t="str">
        <f t="shared" ca="1" si="16"/>
        <v/>
      </c>
      <c r="AB28" s="73" t="str">
        <f t="shared" ca="1" si="4"/>
        <v/>
      </c>
      <c r="AC28" s="73" t="str">
        <f t="shared" ca="1" si="24"/>
        <v/>
      </c>
      <c r="AD28" s="73" t="str">
        <f t="shared" ca="1" si="5"/>
        <v/>
      </c>
      <c r="AE28" s="73" t="str">
        <f t="shared" ca="1" si="6"/>
        <v/>
      </c>
      <c r="AF28" s="73" t="str">
        <f t="shared" ca="1" si="17"/>
        <v/>
      </c>
      <c r="AG28" s="73" t="str">
        <f t="shared" ca="1" si="7"/>
        <v/>
      </c>
      <c r="AH28" s="73" t="str">
        <f t="shared" ca="1" si="8"/>
        <v/>
      </c>
      <c r="AI28" s="73" t="str">
        <f t="shared" ca="1" si="9"/>
        <v/>
      </c>
      <c r="AJ28" s="76" t="str">
        <f t="shared" ca="1" si="18"/>
        <v/>
      </c>
      <c r="AL28" s="73" t="str">
        <f ca="1">IF($AD28&lt;&gt;"",(IF(#REF!="地方公共団体（市町村）","公立","私立")),"")</f>
        <v/>
      </c>
      <c r="AM28" s="73" t="str">
        <f t="shared" ca="1" si="10"/>
        <v/>
      </c>
      <c r="AN28" s="73" t="str">
        <f t="shared" ca="1" si="11"/>
        <v/>
      </c>
      <c r="AO28" s="73" t="str">
        <f t="shared" ca="1" si="19"/>
        <v/>
      </c>
      <c r="AP28" s="73" t="str">
        <f t="shared" ca="1" si="20"/>
        <v/>
      </c>
      <c r="AQ28" s="73" t="str">
        <f t="shared" ca="1" si="21"/>
        <v/>
      </c>
      <c r="AR28" s="73" t="str">
        <f t="shared" ca="1" si="22"/>
        <v/>
      </c>
      <c r="AS28" s="76" t="str">
        <f t="shared" ca="1" si="23"/>
        <v/>
      </c>
    </row>
    <row r="29" spans="2:45" ht="22.5" customHeight="1">
      <c r="B29" s="7">
        <f t="shared" si="12"/>
        <v>10</v>
      </c>
      <c r="C29" s="78" t="str">
        <f t="shared" ca="1" si="0"/>
        <v/>
      </c>
      <c r="D29" s="68" t="str">
        <f t="shared" ca="1" si="1"/>
        <v/>
      </c>
      <c r="E29" s="171" t="str">
        <f t="shared" ca="1" si="13"/>
        <v/>
      </c>
      <c r="F29" s="172"/>
      <c r="G29" s="172"/>
      <c r="H29" s="26" t="str">
        <f t="shared" ca="1" si="2"/>
        <v/>
      </c>
      <c r="I29" s="70" t="str">
        <f t="shared" ca="1" si="14"/>
        <v/>
      </c>
      <c r="J29" s="70" t="str">
        <f t="shared" ca="1" si="15"/>
        <v/>
      </c>
      <c r="K29" s="85">
        <f t="shared" ca="1" si="3"/>
        <v>0</v>
      </c>
      <c r="L29" s="23" t="str">
        <f t="shared" ca="1" si="16"/>
        <v/>
      </c>
      <c r="AB29" s="73" t="str">
        <f t="shared" ca="1" si="4"/>
        <v/>
      </c>
      <c r="AC29" s="73" t="str">
        <f t="shared" ca="1" si="24"/>
        <v/>
      </c>
      <c r="AD29" s="73" t="str">
        <f t="shared" ca="1" si="5"/>
        <v/>
      </c>
      <c r="AE29" s="73" t="str">
        <f t="shared" ca="1" si="6"/>
        <v/>
      </c>
      <c r="AF29" s="73" t="str">
        <f t="shared" ca="1" si="17"/>
        <v/>
      </c>
      <c r="AG29" s="73" t="str">
        <f t="shared" ca="1" si="7"/>
        <v/>
      </c>
      <c r="AH29" s="73" t="str">
        <f t="shared" ca="1" si="8"/>
        <v/>
      </c>
      <c r="AI29" s="73" t="str">
        <f t="shared" ca="1" si="9"/>
        <v/>
      </c>
      <c r="AJ29" s="76" t="str">
        <f t="shared" ca="1" si="18"/>
        <v/>
      </c>
      <c r="AL29" s="73" t="str">
        <f ca="1">IF($AD29&lt;&gt;"",(IF(#REF!="地方公共団体（市町村）","公立","私立")),"")</f>
        <v/>
      </c>
      <c r="AM29" s="73" t="str">
        <f t="shared" ca="1" si="10"/>
        <v/>
      </c>
      <c r="AN29" s="73" t="str">
        <f t="shared" ca="1" si="11"/>
        <v/>
      </c>
      <c r="AO29" s="73" t="str">
        <f t="shared" ca="1" si="19"/>
        <v/>
      </c>
      <c r="AP29" s="73" t="str">
        <f t="shared" ca="1" si="20"/>
        <v/>
      </c>
      <c r="AQ29" s="73" t="str">
        <f t="shared" ca="1" si="21"/>
        <v/>
      </c>
      <c r="AR29" s="73" t="str">
        <f t="shared" ca="1" si="22"/>
        <v/>
      </c>
      <c r="AS29" s="76" t="str">
        <f t="shared" ca="1" si="23"/>
        <v/>
      </c>
    </row>
    <row r="30" spans="2:45" ht="22.5" customHeight="1">
      <c r="B30" s="7">
        <f t="shared" si="12"/>
        <v>11</v>
      </c>
      <c r="C30" s="78" t="str">
        <f t="shared" ca="1" si="0"/>
        <v/>
      </c>
      <c r="D30" s="68" t="str">
        <f t="shared" ca="1" si="1"/>
        <v/>
      </c>
      <c r="E30" s="171" t="str">
        <f t="shared" ca="1" si="13"/>
        <v/>
      </c>
      <c r="F30" s="172"/>
      <c r="G30" s="172"/>
      <c r="H30" s="26" t="str">
        <f t="shared" ca="1" si="2"/>
        <v/>
      </c>
      <c r="I30" s="70" t="str">
        <f t="shared" ca="1" si="14"/>
        <v/>
      </c>
      <c r="J30" s="70" t="str">
        <f t="shared" ca="1" si="15"/>
        <v/>
      </c>
      <c r="K30" s="85">
        <f t="shared" ca="1" si="3"/>
        <v>0</v>
      </c>
      <c r="L30" s="23" t="str">
        <f t="shared" ca="1" si="16"/>
        <v/>
      </c>
      <c r="AB30" s="73" t="str">
        <f t="shared" ca="1" si="4"/>
        <v/>
      </c>
      <c r="AC30" s="73" t="str">
        <f t="shared" ca="1" si="24"/>
        <v/>
      </c>
      <c r="AD30" s="73" t="str">
        <f t="shared" ca="1" si="5"/>
        <v/>
      </c>
      <c r="AE30" s="73" t="str">
        <f t="shared" ca="1" si="6"/>
        <v/>
      </c>
      <c r="AF30" s="73" t="str">
        <f t="shared" ca="1" si="17"/>
        <v/>
      </c>
      <c r="AG30" s="73" t="str">
        <f t="shared" ca="1" si="7"/>
        <v/>
      </c>
      <c r="AH30" s="73" t="str">
        <f t="shared" ca="1" si="8"/>
        <v/>
      </c>
      <c r="AI30" s="73" t="str">
        <f t="shared" ca="1" si="9"/>
        <v/>
      </c>
      <c r="AJ30" s="76" t="str">
        <f t="shared" ca="1" si="18"/>
        <v/>
      </c>
      <c r="AL30" s="73" t="str">
        <f ca="1">IF($AD30&lt;&gt;"",(IF(#REF!="地方公共団体（市町村）","公立","私立")),"")</f>
        <v/>
      </c>
      <c r="AM30" s="73" t="str">
        <f t="shared" ca="1" si="10"/>
        <v/>
      </c>
      <c r="AN30" s="73" t="str">
        <f t="shared" ca="1" si="11"/>
        <v/>
      </c>
      <c r="AO30" s="73" t="str">
        <f t="shared" ca="1" si="19"/>
        <v/>
      </c>
      <c r="AP30" s="73" t="str">
        <f t="shared" ca="1" si="20"/>
        <v/>
      </c>
      <c r="AQ30" s="73" t="str">
        <f t="shared" ca="1" si="21"/>
        <v/>
      </c>
      <c r="AR30" s="73" t="str">
        <f t="shared" ca="1" si="22"/>
        <v/>
      </c>
      <c r="AS30" s="76" t="str">
        <f t="shared" ca="1" si="23"/>
        <v/>
      </c>
    </row>
    <row r="31" spans="2:45" ht="22.5" customHeight="1">
      <c r="B31" s="7">
        <f t="shared" si="12"/>
        <v>12</v>
      </c>
      <c r="C31" s="78" t="str">
        <f t="shared" ca="1" si="0"/>
        <v/>
      </c>
      <c r="D31" s="68" t="str">
        <f t="shared" ca="1" si="1"/>
        <v/>
      </c>
      <c r="E31" s="171" t="str">
        <f t="shared" ca="1" si="13"/>
        <v/>
      </c>
      <c r="F31" s="172"/>
      <c r="G31" s="172"/>
      <c r="H31" s="26" t="str">
        <f t="shared" ca="1" si="2"/>
        <v/>
      </c>
      <c r="I31" s="70" t="str">
        <f t="shared" ca="1" si="14"/>
        <v/>
      </c>
      <c r="J31" s="70" t="str">
        <f t="shared" ca="1" si="15"/>
        <v/>
      </c>
      <c r="K31" s="85">
        <f t="shared" ca="1" si="3"/>
        <v>0</v>
      </c>
      <c r="L31" s="23" t="str">
        <f t="shared" ca="1" si="16"/>
        <v/>
      </c>
      <c r="AB31" s="73" t="str">
        <f t="shared" ca="1" si="4"/>
        <v/>
      </c>
      <c r="AC31" s="73" t="str">
        <f t="shared" ca="1" si="24"/>
        <v/>
      </c>
      <c r="AD31" s="73" t="str">
        <f t="shared" ca="1" si="5"/>
        <v/>
      </c>
      <c r="AE31" s="73" t="str">
        <f t="shared" ca="1" si="6"/>
        <v/>
      </c>
      <c r="AF31" s="73" t="str">
        <f t="shared" ca="1" si="17"/>
        <v/>
      </c>
      <c r="AG31" s="73" t="str">
        <f t="shared" ca="1" si="7"/>
        <v/>
      </c>
      <c r="AH31" s="73" t="str">
        <f t="shared" ca="1" si="8"/>
        <v/>
      </c>
      <c r="AI31" s="73" t="str">
        <f t="shared" ca="1" si="9"/>
        <v/>
      </c>
      <c r="AJ31" s="76" t="str">
        <f t="shared" ca="1" si="18"/>
        <v/>
      </c>
      <c r="AL31" s="73" t="str">
        <f ca="1">IF($AD31&lt;&gt;"",(IF(#REF!="地方公共団体（市町村）","公立","私立")),"")</f>
        <v/>
      </c>
      <c r="AM31" s="73" t="str">
        <f t="shared" ca="1" si="10"/>
        <v/>
      </c>
      <c r="AN31" s="73" t="str">
        <f t="shared" ca="1" si="11"/>
        <v/>
      </c>
      <c r="AO31" s="73" t="str">
        <f t="shared" ca="1" si="19"/>
        <v/>
      </c>
      <c r="AP31" s="73" t="str">
        <f t="shared" ca="1" si="20"/>
        <v/>
      </c>
      <c r="AQ31" s="73" t="str">
        <f t="shared" ca="1" si="21"/>
        <v/>
      </c>
      <c r="AR31" s="73" t="str">
        <f t="shared" ca="1" si="22"/>
        <v/>
      </c>
      <c r="AS31" s="76" t="str">
        <f t="shared" ca="1" si="23"/>
        <v/>
      </c>
    </row>
    <row r="32" spans="2:45" ht="22.5" customHeight="1">
      <c r="B32" s="7">
        <f t="shared" si="12"/>
        <v>13</v>
      </c>
      <c r="C32" s="78" t="str">
        <f t="shared" ca="1" si="0"/>
        <v/>
      </c>
      <c r="D32" s="68" t="str">
        <f t="shared" ca="1" si="1"/>
        <v/>
      </c>
      <c r="E32" s="171" t="str">
        <f t="shared" ca="1" si="13"/>
        <v/>
      </c>
      <c r="F32" s="172"/>
      <c r="G32" s="172"/>
      <c r="H32" s="26" t="str">
        <f t="shared" ca="1" si="2"/>
        <v/>
      </c>
      <c r="I32" s="70" t="str">
        <f t="shared" ca="1" si="14"/>
        <v/>
      </c>
      <c r="J32" s="70" t="str">
        <f t="shared" ca="1" si="15"/>
        <v/>
      </c>
      <c r="K32" s="85">
        <f t="shared" ca="1" si="3"/>
        <v>0</v>
      </c>
      <c r="L32" s="23" t="str">
        <f t="shared" ca="1" si="16"/>
        <v/>
      </c>
      <c r="AB32" s="73" t="str">
        <f t="shared" ca="1" si="4"/>
        <v/>
      </c>
      <c r="AC32" s="73" t="str">
        <f t="shared" ca="1" si="24"/>
        <v/>
      </c>
      <c r="AD32" s="73" t="str">
        <f t="shared" ca="1" si="5"/>
        <v/>
      </c>
      <c r="AE32" s="73" t="str">
        <f t="shared" ca="1" si="6"/>
        <v/>
      </c>
      <c r="AF32" s="73" t="str">
        <f t="shared" ca="1" si="17"/>
        <v/>
      </c>
      <c r="AG32" s="73" t="str">
        <f t="shared" ca="1" si="7"/>
        <v/>
      </c>
      <c r="AH32" s="73" t="str">
        <f t="shared" ca="1" si="8"/>
        <v/>
      </c>
      <c r="AI32" s="73" t="str">
        <f t="shared" ca="1" si="9"/>
        <v/>
      </c>
      <c r="AJ32" s="76" t="str">
        <f t="shared" ca="1" si="18"/>
        <v/>
      </c>
      <c r="AL32" s="73" t="str">
        <f ca="1">IF($AD32&lt;&gt;"",(IF(#REF!="地方公共団体（市町村）","公立","私立")),"")</f>
        <v/>
      </c>
      <c r="AM32" s="73" t="str">
        <f t="shared" ca="1" si="10"/>
        <v/>
      </c>
      <c r="AN32" s="73" t="str">
        <f t="shared" ca="1" si="11"/>
        <v/>
      </c>
      <c r="AO32" s="73" t="str">
        <f t="shared" ca="1" si="19"/>
        <v/>
      </c>
      <c r="AP32" s="73" t="str">
        <f t="shared" ca="1" si="20"/>
        <v/>
      </c>
      <c r="AQ32" s="73" t="str">
        <f t="shared" ca="1" si="21"/>
        <v/>
      </c>
      <c r="AR32" s="73" t="str">
        <f t="shared" ca="1" si="22"/>
        <v/>
      </c>
      <c r="AS32" s="76" t="str">
        <f t="shared" ca="1" si="23"/>
        <v/>
      </c>
    </row>
    <row r="33" spans="2:45" ht="22.5" customHeight="1">
      <c r="B33" s="7">
        <f t="shared" si="12"/>
        <v>14</v>
      </c>
      <c r="C33" s="78" t="str">
        <f t="shared" ca="1" si="0"/>
        <v/>
      </c>
      <c r="D33" s="68" t="str">
        <f t="shared" ca="1" si="1"/>
        <v/>
      </c>
      <c r="E33" s="171" t="str">
        <f t="shared" ca="1" si="13"/>
        <v/>
      </c>
      <c r="F33" s="172"/>
      <c r="G33" s="172"/>
      <c r="H33" s="26" t="str">
        <f t="shared" ca="1" si="2"/>
        <v/>
      </c>
      <c r="I33" s="70" t="str">
        <f t="shared" ca="1" si="14"/>
        <v/>
      </c>
      <c r="J33" s="70" t="str">
        <f t="shared" ca="1" si="15"/>
        <v/>
      </c>
      <c r="K33" s="85">
        <f t="shared" ca="1" si="3"/>
        <v>0</v>
      </c>
      <c r="L33" s="23" t="str">
        <f t="shared" ca="1" si="16"/>
        <v/>
      </c>
      <c r="AB33" s="73" t="str">
        <f t="shared" ca="1" si="4"/>
        <v/>
      </c>
      <c r="AC33" s="73" t="str">
        <f t="shared" ca="1" si="24"/>
        <v/>
      </c>
      <c r="AD33" s="73" t="str">
        <f t="shared" ca="1" si="5"/>
        <v/>
      </c>
      <c r="AE33" s="73" t="str">
        <f t="shared" ca="1" si="6"/>
        <v/>
      </c>
      <c r="AF33" s="73" t="str">
        <f t="shared" ca="1" si="17"/>
        <v/>
      </c>
      <c r="AG33" s="73" t="str">
        <f t="shared" ca="1" si="7"/>
        <v/>
      </c>
      <c r="AH33" s="73" t="str">
        <f t="shared" ca="1" si="8"/>
        <v/>
      </c>
      <c r="AI33" s="73" t="str">
        <f t="shared" ca="1" si="9"/>
        <v/>
      </c>
      <c r="AJ33" s="76" t="str">
        <f t="shared" ca="1" si="18"/>
        <v/>
      </c>
      <c r="AL33" s="73" t="str">
        <f ca="1">IF($AD33&lt;&gt;"",(IF(#REF!="地方公共団体（市町村）","公立","私立")),"")</f>
        <v/>
      </c>
      <c r="AM33" s="73" t="str">
        <f t="shared" ca="1" si="10"/>
        <v/>
      </c>
      <c r="AN33" s="73" t="str">
        <f t="shared" ca="1" si="11"/>
        <v/>
      </c>
      <c r="AO33" s="73" t="str">
        <f t="shared" ca="1" si="19"/>
        <v/>
      </c>
      <c r="AP33" s="73" t="str">
        <f t="shared" ca="1" si="20"/>
        <v/>
      </c>
      <c r="AQ33" s="73" t="str">
        <f t="shared" ca="1" si="21"/>
        <v/>
      </c>
      <c r="AR33" s="73" t="str">
        <f t="shared" ca="1" si="22"/>
        <v/>
      </c>
      <c r="AS33" s="76" t="str">
        <f t="shared" ca="1" si="23"/>
        <v/>
      </c>
    </row>
    <row r="34" spans="2:45" ht="22.5" customHeight="1">
      <c r="B34" s="7">
        <f t="shared" si="12"/>
        <v>15</v>
      </c>
      <c r="C34" s="78" t="str">
        <f t="shared" ca="1" si="0"/>
        <v/>
      </c>
      <c r="D34" s="68" t="str">
        <f t="shared" ca="1" si="1"/>
        <v/>
      </c>
      <c r="E34" s="171" t="str">
        <f t="shared" ca="1" si="13"/>
        <v/>
      </c>
      <c r="F34" s="172"/>
      <c r="G34" s="172"/>
      <c r="H34" s="26" t="str">
        <f t="shared" ca="1" si="2"/>
        <v/>
      </c>
      <c r="I34" s="70" t="str">
        <f t="shared" ca="1" si="14"/>
        <v/>
      </c>
      <c r="J34" s="70" t="str">
        <f t="shared" ca="1" si="15"/>
        <v/>
      </c>
      <c r="K34" s="85">
        <f t="shared" ca="1" si="3"/>
        <v>0</v>
      </c>
      <c r="L34" s="23" t="str">
        <f t="shared" ca="1" si="16"/>
        <v/>
      </c>
      <c r="AB34" s="73" t="str">
        <f t="shared" ca="1" si="4"/>
        <v/>
      </c>
      <c r="AC34" s="73" t="str">
        <f t="shared" ca="1" si="24"/>
        <v/>
      </c>
      <c r="AD34" s="73" t="str">
        <f t="shared" ca="1" si="5"/>
        <v/>
      </c>
      <c r="AE34" s="73" t="str">
        <f t="shared" ca="1" si="6"/>
        <v/>
      </c>
      <c r="AF34" s="73" t="str">
        <f t="shared" ca="1" si="17"/>
        <v/>
      </c>
      <c r="AG34" s="73" t="str">
        <f t="shared" ca="1" si="7"/>
        <v/>
      </c>
      <c r="AH34" s="73" t="str">
        <f t="shared" ca="1" si="8"/>
        <v/>
      </c>
      <c r="AI34" s="73" t="str">
        <f t="shared" ca="1" si="9"/>
        <v/>
      </c>
      <c r="AJ34" s="76" t="str">
        <f t="shared" ca="1" si="18"/>
        <v/>
      </c>
      <c r="AL34" s="73" t="str">
        <f ca="1">IF($AD34&lt;&gt;"",(IF(#REF!="地方公共団体（市町村）","公立","私立")),"")</f>
        <v/>
      </c>
      <c r="AM34" s="73" t="str">
        <f t="shared" ca="1" si="10"/>
        <v/>
      </c>
      <c r="AN34" s="73" t="str">
        <f t="shared" ca="1" si="11"/>
        <v/>
      </c>
      <c r="AO34" s="73" t="str">
        <f t="shared" ca="1" si="19"/>
        <v/>
      </c>
      <c r="AP34" s="73" t="str">
        <f t="shared" ca="1" si="20"/>
        <v/>
      </c>
      <c r="AQ34" s="73" t="str">
        <f t="shared" ca="1" si="21"/>
        <v/>
      </c>
      <c r="AR34" s="73" t="str">
        <f t="shared" ca="1" si="22"/>
        <v/>
      </c>
      <c r="AS34" s="76" t="str">
        <f t="shared" ca="1" si="23"/>
        <v/>
      </c>
    </row>
  </sheetData>
  <sheetProtection algorithmName="SHA-512" hashValue="w13OLOlM7Qwgvn4hvVWFXLB8fil3K0Uo7B3dS8l91p0eDIS/SFIgBM/Lyl+HgzfZePlv+ADD6KTK8jPDxoJkBA==" saltValue="5O7Kyc3a1d/Cq4OrWRjPPw==" spinCount="100000" sheet="1" selectLockedCells="1"/>
  <mergeCells count="46">
    <mergeCell ref="H18:H19"/>
    <mergeCell ref="D4:K4"/>
    <mergeCell ref="H13:J13"/>
    <mergeCell ref="H14:J14"/>
    <mergeCell ref="H15:J15"/>
    <mergeCell ref="E6:G6"/>
    <mergeCell ref="I18:K18"/>
    <mergeCell ref="E30:G30"/>
    <mergeCell ref="E31:G31"/>
    <mergeCell ref="E32:G32"/>
    <mergeCell ref="E33:G33"/>
    <mergeCell ref="E34:G34"/>
    <mergeCell ref="E25:G25"/>
    <mergeCell ref="E26:G26"/>
    <mergeCell ref="E27:G27"/>
    <mergeCell ref="E28:G28"/>
    <mergeCell ref="E29:G29"/>
    <mergeCell ref="E20:G20"/>
    <mergeCell ref="E21:G21"/>
    <mergeCell ref="E22:G22"/>
    <mergeCell ref="E23:G23"/>
    <mergeCell ref="E24:G24"/>
    <mergeCell ref="B18:B19"/>
    <mergeCell ref="C18:C19"/>
    <mergeCell ref="B10:C10"/>
    <mergeCell ref="B3:C3"/>
    <mergeCell ref="B4:C4"/>
    <mergeCell ref="B5:C5"/>
    <mergeCell ref="B6:C7"/>
    <mergeCell ref="B13:G13"/>
    <mergeCell ref="B14:G14"/>
    <mergeCell ref="B15:G15"/>
    <mergeCell ref="B9:C9"/>
    <mergeCell ref="B8:C8"/>
    <mergeCell ref="E18:G19"/>
    <mergeCell ref="D18:D19"/>
    <mergeCell ref="J1:K1"/>
    <mergeCell ref="E10:H10"/>
    <mergeCell ref="E8:H8"/>
    <mergeCell ref="E9:H9"/>
    <mergeCell ref="D7:K7"/>
    <mergeCell ref="D5:K5"/>
    <mergeCell ref="A2:K2"/>
    <mergeCell ref="J8:K8"/>
    <mergeCell ref="J9:K9"/>
    <mergeCell ref="J10:K10"/>
  </mergeCells>
  <phoneticPr fontId="5"/>
  <conditionalFormatting sqref="A2:K2">
    <cfRule type="containsText" dxfId="16" priority="1" operator="containsText" text="エラー">
      <formula>NOT(ISERROR(SEARCH("エラー",A2)))</formula>
    </cfRule>
  </conditionalFormatting>
  <conditionalFormatting sqref="J1:K1 J3:K3 J6:K6 J11:K12 J16:K17">
    <cfRule type="cellIs" dxfId="15" priority="2" operator="equal">
      <formula>0</formula>
    </cfRule>
  </conditionalFormatting>
  <pageMargins left="0.55118110236220474" right="0.19685039370078741" top="0.39370078740157483" bottom="0.39370078740157483" header="0" footer="0"/>
  <pageSetup paperSize="9" scale="83"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V177"/>
  <sheetViews>
    <sheetView showGridLines="0" view="pageBreakPreview" topLeftCell="A11" zoomScaleNormal="120" zoomScaleSheetLayoutView="100" workbookViewId="0">
      <selection activeCell="J19" sqref="J19:AM19"/>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168</v>
      </c>
    </row>
    <row r="2" spans="1:47" ht="14">
      <c r="A2" s="281" t="str">
        <f>IF(AG4&lt;&gt;"",IF(OR(AU4&lt;&gt;"",AU11&lt;&gt;"",AU24&lt;&gt;""),"エラー：未入力の項目がありますので、入力してください。",""),"")</f>
        <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row>
    <row r="3" spans="1:47" s="28" customFormat="1" ht="12" customHeight="1">
      <c r="A3" s="283" t="s">
        <v>21</v>
      </c>
      <c r="B3" s="56" t="s">
        <v>0</v>
      </c>
      <c r="C3" s="57"/>
      <c r="D3" s="57"/>
      <c r="E3" s="56"/>
      <c r="F3" s="56"/>
      <c r="G3" s="56"/>
      <c r="H3" s="56"/>
      <c r="I3" s="56"/>
      <c r="J3" s="56"/>
      <c r="K3" s="58"/>
      <c r="L3" s="286"/>
      <c r="M3" s="286"/>
      <c r="N3" s="286"/>
      <c r="O3" s="286"/>
      <c r="P3" s="286"/>
      <c r="Q3" s="286"/>
      <c r="R3" s="286"/>
      <c r="S3" s="286"/>
      <c r="T3" s="286"/>
      <c r="U3" s="286"/>
      <c r="V3" s="286"/>
      <c r="W3" s="286"/>
      <c r="X3" s="286"/>
      <c r="Y3" s="286"/>
      <c r="Z3" s="286"/>
      <c r="AA3" s="286"/>
      <c r="AB3" s="286"/>
      <c r="AC3" s="286"/>
      <c r="AD3" s="286"/>
      <c r="AE3" s="286"/>
      <c r="AF3" s="287"/>
      <c r="AG3" s="288" t="s">
        <v>128</v>
      </c>
      <c r="AH3" s="289"/>
      <c r="AI3" s="289"/>
      <c r="AJ3" s="289"/>
      <c r="AK3" s="289"/>
      <c r="AL3" s="289"/>
      <c r="AM3" s="290"/>
      <c r="AP3" s="29"/>
    </row>
    <row r="4" spans="1:47" s="28" customFormat="1" ht="20.25" customHeight="1">
      <c r="A4" s="284"/>
      <c r="B4" s="59" t="s">
        <v>160</v>
      </c>
      <c r="C4" s="60"/>
      <c r="D4" s="60"/>
      <c r="E4" s="59"/>
      <c r="F4" s="59"/>
      <c r="G4" s="59"/>
      <c r="H4" s="59"/>
      <c r="I4" s="59"/>
      <c r="J4" s="59"/>
      <c r="K4" s="61"/>
      <c r="L4" s="257"/>
      <c r="M4" s="258"/>
      <c r="N4" s="258"/>
      <c r="O4" s="258"/>
      <c r="P4" s="258"/>
      <c r="Q4" s="258"/>
      <c r="R4" s="258"/>
      <c r="S4" s="258"/>
      <c r="T4" s="258"/>
      <c r="U4" s="258"/>
      <c r="V4" s="258"/>
      <c r="W4" s="258"/>
      <c r="X4" s="258"/>
      <c r="Y4" s="258"/>
      <c r="Z4" s="258"/>
      <c r="AA4" s="258"/>
      <c r="AB4" s="258"/>
      <c r="AC4" s="258"/>
      <c r="AD4" s="258"/>
      <c r="AE4" s="258"/>
      <c r="AF4" s="259"/>
      <c r="AG4" s="263"/>
      <c r="AH4" s="264"/>
      <c r="AI4" s="264"/>
      <c r="AJ4" s="264"/>
      <c r="AK4" s="264"/>
      <c r="AL4" s="264"/>
      <c r="AM4" s="265"/>
      <c r="AP4" s="239"/>
      <c r="AQ4" s="239"/>
      <c r="AR4" s="239"/>
      <c r="AS4" s="239"/>
      <c r="AT4" s="239"/>
      <c r="AU4" s="71" t="str">
        <f>IF(AG4&lt;&gt;"",IF(OR(L5="",AC8="",L9=""),"基本情報エラー：未入力の項目がありますので、入力してください。",""),"")</f>
        <v/>
      </c>
    </row>
    <row r="5" spans="1:47" s="28" customFormat="1" ht="21.75" customHeight="1">
      <c r="A5" s="284"/>
      <c r="B5" s="240" t="s">
        <v>25</v>
      </c>
      <c r="C5" s="240"/>
      <c r="D5" s="240"/>
      <c r="E5" s="240"/>
      <c r="F5" s="240"/>
      <c r="G5" s="240"/>
      <c r="H5" s="240"/>
      <c r="I5" s="240"/>
      <c r="J5" s="240"/>
      <c r="K5" s="241"/>
      <c r="L5" s="242"/>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4"/>
      <c r="AL5" s="86"/>
      <c r="AM5" s="87"/>
      <c r="AP5" s="41"/>
      <c r="AQ5" s="41"/>
      <c r="AR5" s="41"/>
      <c r="AS5" s="41"/>
      <c r="AT5" s="41"/>
    </row>
    <row r="6" spans="1:47" s="28" customFormat="1" ht="17.25" customHeight="1">
      <c r="A6" s="284"/>
      <c r="B6" s="250" t="s">
        <v>161</v>
      </c>
      <c r="C6" s="250"/>
      <c r="D6" s="250"/>
      <c r="E6" s="250"/>
      <c r="F6" s="250"/>
      <c r="G6" s="250"/>
      <c r="H6" s="250"/>
      <c r="I6" s="250"/>
      <c r="J6" s="250"/>
      <c r="K6" s="251"/>
      <c r="L6" s="92" t="s">
        <v>5</v>
      </c>
      <c r="M6" s="92"/>
      <c r="N6" s="92"/>
      <c r="O6" s="92"/>
      <c r="P6" s="92"/>
      <c r="Q6" s="266"/>
      <c r="R6" s="266"/>
      <c r="S6" s="266"/>
      <c r="T6" s="266"/>
      <c r="U6" s="266"/>
      <c r="V6" s="266"/>
      <c r="W6" s="92" t="s">
        <v>6</v>
      </c>
      <c r="X6" s="92"/>
      <c r="Y6" s="92"/>
      <c r="Z6" s="92"/>
      <c r="AA6" s="92"/>
      <c r="AB6" s="92"/>
      <c r="AC6" s="254"/>
      <c r="AD6" s="254"/>
      <c r="AE6" s="254"/>
      <c r="AF6" s="254"/>
      <c r="AG6" s="254"/>
      <c r="AH6" s="254"/>
      <c r="AI6" s="254"/>
      <c r="AJ6" s="254"/>
      <c r="AK6" s="254"/>
      <c r="AL6" s="254"/>
      <c r="AM6" s="255"/>
      <c r="AP6" s="29"/>
      <c r="AT6" s="256"/>
    </row>
    <row r="7" spans="1:47" s="28" customFormat="1" ht="20.25" customHeight="1">
      <c r="A7" s="284"/>
      <c r="B7" s="252"/>
      <c r="C7" s="252"/>
      <c r="D7" s="252"/>
      <c r="E7" s="252"/>
      <c r="F7" s="252"/>
      <c r="G7" s="252"/>
      <c r="H7" s="252"/>
      <c r="I7" s="252"/>
      <c r="J7" s="252"/>
      <c r="K7" s="253"/>
      <c r="L7" s="257"/>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9"/>
      <c r="AP7" s="29"/>
      <c r="AT7" s="256"/>
    </row>
    <row r="8" spans="1:47" s="28" customFormat="1" ht="21" customHeight="1">
      <c r="A8" s="284"/>
      <c r="B8" s="62" t="s">
        <v>7</v>
      </c>
      <c r="C8" s="80"/>
      <c r="D8" s="80"/>
      <c r="E8" s="62"/>
      <c r="F8" s="62"/>
      <c r="G8" s="62"/>
      <c r="H8" s="62"/>
      <c r="I8" s="62"/>
      <c r="J8" s="62"/>
      <c r="K8" s="63"/>
      <c r="L8" s="260" t="s">
        <v>8</v>
      </c>
      <c r="M8" s="261"/>
      <c r="N8" s="261"/>
      <c r="O8" s="262"/>
      <c r="P8" s="245"/>
      <c r="Q8" s="246"/>
      <c r="R8" s="246"/>
      <c r="S8" s="246"/>
      <c r="T8" s="246"/>
      <c r="U8" s="246"/>
      <c r="V8" s="246"/>
      <c r="W8" s="246"/>
      <c r="X8" s="246"/>
      <c r="Y8" s="246"/>
      <c r="Z8" s="260" t="s">
        <v>24</v>
      </c>
      <c r="AA8" s="261"/>
      <c r="AB8" s="262"/>
      <c r="AC8" s="247"/>
      <c r="AD8" s="248"/>
      <c r="AE8" s="248"/>
      <c r="AF8" s="248"/>
      <c r="AG8" s="248"/>
      <c r="AH8" s="248"/>
      <c r="AI8" s="248"/>
      <c r="AJ8" s="248"/>
      <c r="AK8" s="248"/>
      <c r="AL8" s="248"/>
      <c r="AM8" s="249"/>
      <c r="AO8" s="28" t="str">
        <f>IFERROR(VLOOKUP(AG4,#REF!,8,0),"")</f>
        <v/>
      </c>
      <c r="AP8" s="29"/>
    </row>
    <row r="9" spans="1:47" s="28" customFormat="1" ht="20.25" customHeight="1">
      <c r="A9" s="285"/>
      <c r="B9" s="62" t="s">
        <v>20</v>
      </c>
      <c r="C9" s="80"/>
      <c r="D9" s="80"/>
      <c r="E9" s="62"/>
      <c r="F9" s="62"/>
      <c r="G9" s="62"/>
      <c r="H9" s="62"/>
      <c r="I9" s="62"/>
      <c r="J9" s="62"/>
      <c r="K9" s="63"/>
      <c r="L9" s="293"/>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c r="AP9" s="29"/>
    </row>
    <row r="10" spans="1:47" s="28" customFormat="1" ht="10" customHeight="1">
      <c r="A10" s="54"/>
      <c r="B10" s="2"/>
      <c r="C10" s="3"/>
      <c r="D10" s="3"/>
      <c r="E10" s="2"/>
      <c r="F10" s="2"/>
      <c r="G10" s="2"/>
      <c r="H10" s="2"/>
      <c r="I10" s="2"/>
      <c r="J10" s="2"/>
      <c r="K10" s="2"/>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P10" s="29"/>
    </row>
    <row r="11" spans="1:47" s="28" customFormat="1" ht="19.5" customHeight="1">
      <c r="A11" s="66" t="s">
        <v>293</v>
      </c>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71" t="str">
        <f>IF(E22&lt;&gt;0,IF(OR(E12="",E13="",A17="",J17=""),"基本情報エラー：未入力の項目がありますので、入力してください。",""),"")</f>
        <v/>
      </c>
    </row>
    <row r="12" spans="1:47" s="28" customFormat="1" ht="19.5" customHeight="1">
      <c r="A12" s="291" t="s">
        <v>158</v>
      </c>
      <c r="B12" s="291"/>
      <c r="C12" s="291"/>
      <c r="D12" s="291"/>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P12" s="29"/>
    </row>
    <row r="13" spans="1:47" s="28" customFormat="1" ht="19.5" customHeight="1">
      <c r="A13" s="291" t="s">
        <v>159</v>
      </c>
      <c r="B13" s="291"/>
      <c r="C13" s="291"/>
      <c r="D13" s="291"/>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P13" s="29"/>
    </row>
    <row r="14" spans="1:47" s="28" customFormat="1" ht="10" customHeight="1" thickBot="1">
      <c r="I14" s="30"/>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29"/>
    </row>
    <row r="15" spans="1:47" s="28" customFormat="1" ht="23.25" customHeight="1" thickBot="1">
      <c r="A15" s="67"/>
      <c r="B15" s="191" t="s">
        <v>170</v>
      </c>
      <c r="C15" s="191"/>
      <c r="D15" s="191"/>
      <c r="E15" s="192">
        <f>E22</f>
        <v>0</v>
      </c>
      <c r="F15" s="193"/>
      <c r="G15" s="193"/>
      <c r="H15" s="194"/>
      <c r="I15" s="55" t="s">
        <v>147</v>
      </c>
      <c r="J15" s="191" t="s">
        <v>171</v>
      </c>
      <c r="K15" s="191"/>
      <c r="L15" s="191"/>
      <c r="M15" s="191"/>
      <c r="N15" s="184">
        <v>200000</v>
      </c>
      <c r="O15" s="185"/>
      <c r="P15" s="185"/>
      <c r="Q15" s="185"/>
      <c r="R15" s="185"/>
      <c r="S15" s="89" t="s">
        <v>147</v>
      </c>
      <c r="T15" s="195" t="s">
        <v>169</v>
      </c>
      <c r="U15" s="196"/>
      <c r="V15" s="196"/>
      <c r="W15" s="197"/>
      <c r="X15" s="184">
        <f>MIN(E15,N15)</f>
        <v>0</v>
      </c>
      <c r="Y15" s="185"/>
      <c r="Z15" s="185"/>
      <c r="AA15" s="185"/>
      <c r="AB15" s="185"/>
      <c r="AC15" s="90" t="s">
        <v>147</v>
      </c>
      <c r="AD15" s="186" t="s">
        <v>296</v>
      </c>
      <c r="AE15" s="187"/>
      <c r="AF15" s="187"/>
      <c r="AG15" s="188"/>
      <c r="AH15" s="189">
        <f>ROUNDDOWN(X15*4/5,-3)</f>
        <v>0</v>
      </c>
      <c r="AI15" s="190"/>
      <c r="AJ15" s="190"/>
      <c r="AK15" s="190"/>
      <c r="AL15" s="190"/>
      <c r="AM15" s="91" t="s">
        <v>147</v>
      </c>
      <c r="AP15" s="29"/>
    </row>
    <row r="16" spans="1:47" s="28" customFormat="1" ht="15" customHeight="1">
      <c r="A16" s="232" t="s">
        <v>152</v>
      </c>
      <c r="B16" s="232"/>
      <c r="C16" s="232"/>
      <c r="D16" s="232"/>
      <c r="E16" s="232" t="s">
        <v>157</v>
      </c>
      <c r="F16" s="232"/>
      <c r="G16" s="232"/>
      <c r="H16" s="232"/>
      <c r="I16" s="232"/>
      <c r="J16" s="230" t="s">
        <v>153</v>
      </c>
      <c r="K16" s="230"/>
      <c r="L16" s="230"/>
      <c r="M16" s="230"/>
      <c r="N16" s="230"/>
      <c r="O16" s="230"/>
      <c r="P16" s="230"/>
      <c r="Q16" s="230"/>
      <c r="R16" s="230"/>
      <c r="S16" s="230"/>
      <c r="T16" s="230"/>
      <c r="U16" s="230"/>
      <c r="V16" s="230"/>
      <c r="W16" s="230"/>
      <c r="X16" s="230"/>
      <c r="Y16" s="230"/>
      <c r="Z16" s="230"/>
      <c r="AA16" s="230"/>
      <c r="AB16" s="230"/>
      <c r="AC16" s="230"/>
      <c r="AD16" s="233"/>
      <c r="AE16" s="233"/>
      <c r="AF16" s="233"/>
      <c r="AG16" s="233"/>
      <c r="AH16" s="233"/>
      <c r="AI16" s="233"/>
      <c r="AJ16" s="233"/>
      <c r="AK16" s="233"/>
      <c r="AL16" s="233"/>
      <c r="AM16" s="234"/>
      <c r="AP16" s="29"/>
    </row>
    <row r="17" spans="1:48" s="28" customFormat="1" ht="15" customHeight="1">
      <c r="A17" s="235"/>
      <c r="B17" s="236"/>
      <c r="C17" s="236"/>
      <c r="D17" s="237"/>
      <c r="E17" s="296"/>
      <c r="F17" s="297"/>
      <c r="G17" s="297"/>
      <c r="H17" s="297"/>
      <c r="I17" s="297"/>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P17" s="29"/>
    </row>
    <row r="18" spans="1:48" s="28" customFormat="1" ht="15" customHeight="1">
      <c r="A18" s="221"/>
      <c r="B18" s="222"/>
      <c r="C18" s="222"/>
      <c r="D18" s="223"/>
      <c r="E18" s="201"/>
      <c r="F18" s="202"/>
      <c r="G18" s="202"/>
      <c r="H18" s="202"/>
      <c r="I18" s="202"/>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P18" s="29"/>
    </row>
    <row r="19" spans="1:48" s="28" customFormat="1" ht="15" customHeight="1">
      <c r="A19" s="221"/>
      <c r="B19" s="222"/>
      <c r="C19" s="222"/>
      <c r="D19" s="223"/>
      <c r="E19" s="201"/>
      <c r="F19" s="202"/>
      <c r="G19" s="202"/>
      <c r="H19" s="202"/>
      <c r="I19" s="202"/>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P19" s="29"/>
    </row>
    <row r="20" spans="1:48" s="28" customFormat="1" ht="15" customHeight="1">
      <c r="A20" s="221"/>
      <c r="B20" s="222"/>
      <c r="C20" s="222"/>
      <c r="D20" s="223"/>
      <c r="E20" s="201"/>
      <c r="F20" s="202"/>
      <c r="G20" s="202"/>
      <c r="H20" s="202"/>
      <c r="I20" s="202"/>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P20" s="29"/>
    </row>
    <row r="21" spans="1:48" s="28" customFormat="1" ht="15" customHeight="1">
      <c r="A21" s="225"/>
      <c r="B21" s="226"/>
      <c r="C21" s="226"/>
      <c r="D21" s="227"/>
      <c r="E21" s="203"/>
      <c r="F21" s="204"/>
      <c r="G21" s="204"/>
      <c r="H21" s="204"/>
      <c r="I21" s="204"/>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29"/>
    </row>
    <row r="22" spans="1:48" s="28" customFormat="1" ht="15" customHeight="1">
      <c r="A22" s="198" t="s">
        <v>156</v>
      </c>
      <c r="B22" s="199"/>
      <c r="C22" s="199"/>
      <c r="D22" s="200"/>
      <c r="E22" s="205">
        <f>SUM(E17:I21)</f>
        <v>0</v>
      </c>
      <c r="F22" s="206"/>
      <c r="G22" s="206"/>
      <c r="H22" s="206"/>
      <c r="I22" s="206"/>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P22" s="29"/>
    </row>
    <row r="23" spans="1:48" s="28" customFormat="1" ht="10" customHeight="1">
      <c r="A23" s="54"/>
      <c r="B23" s="2"/>
      <c r="C23" s="3"/>
      <c r="D23" s="3"/>
      <c r="E23" s="2"/>
      <c r="F23" s="2"/>
      <c r="G23" s="2"/>
      <c r="H23" s="2"/>
      <c r="I23" s="2"/>
      <c r="J23" s="2"/>
      <c r="K23" s="2"/>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P23" s="29"/>
    </row>
    <row r="24" spans="1:48" s="28" customFormat="1" ht="19.5" customHeight="1">
      <c r="A24" s="96" t="s">
        <v>292</v>
      </c>
      <c r="I24" s="30"/>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29"/>
      <c r="AU24" s="71" t="str">
        <f>IF(E36&lt;&gt;0,IF(OR(G25="",G26="",G27="",A31="",J31=""),"基本情報エラー：未入力の項目がありますので、入力してください。",""),"")</f>
        <v/>
      </c>
    </row>
    <row r="25" spans="1:48" s="28" customFormat="1" ht="19.5" customHeight="1">
      <c r="A25" s="208" t="s">
        <v>162</v>
      </c>
      <c r="B25" s="209"/>
      <c r="C25" s="209"/>
      <c r="D25" s="209"/>
      <c r="E25" s="209"/>
      <c r="F25" s="209"/>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P25" s="29"/>
      <c r="AU25" s="40" t="s">
        <v>273</v>
      </c>
    </row>
    <row r="26" spans="1:48" s="28" customFormat="1" ht="19.5" customHeight="1">
      <c r="A26" s="208" t="s">
        <v>165</v>
      </c>
      <c r="B26" s="209"/>
      <c r="C26" s="209"/>
      <c r="D26" s="209"/>
      <c r="E26" s="209"/>
      <c r="F26" s="209"/>
      <c r="G26" s="218"/>
      <c r="H26" s="219"/>
      <c r="I26" s="219"/>
      <c r="J26" s="220"/>
      <c r="K26" s="208" t="s">
        <v>164</v>
      </c>
      <c r="L26" s="209"/>
      <c r="M26" s="209"/>
      <c r="N26" s="209"/>
      <c r="O26" s="209"/>
      <c r="P26" s="209"/>
      <c r="Q26" s="209"/>
      <c r="R26" s="209"/>
      <c r="S26" s="211"/>
      <c r="T26" s="215"/>
      <c r="U26" s="216"/>
      <c r="V26" s="216"/>
      <c r="W26" s="216"/>
      <c r="X26" s="216"/>
      <c r="Y26" s="216"/>
      <c r="Z26" s="216"/>
      <c r="AA26" s="216"/>
      <c r="AB26" s="216"/>
      <c r="AC26" s="216"/>
      <c r="AD26" s="216"/>
      <c r="AE26" s="216"/>
      <c r="AF26" s="216"/>
      <c r="AG26" s="216"/>
      <c r="AH26" s="216"/>
      <c r="AI26" s="216"/>
      <c r="AJ26" s="216"/>
      <c r="AK26" s="216"/>
      <c r="AL26" s="216"/>
      <c r="AM26" s="217"/>
      <c r="AP26" s="29"/>
      <c r="AU26" s="74"/>
      <c r="AV26" s="74" t="s">
        <v>284</v>
      </c>
    </row>
    <row r="27" spans="1:48" s="28" customFormat="1" ht="19.5" customHeight="1">
      <c r="A27" s="208" t="s">
        <v>163</v>
      </c>
      <c r="B27" s="209"/>
      <c r="C27" s="209"/>
      <c r="D27" s="209"/>
      <c r="E27" s="209"/>
      <c r="F27" s="211"/>
      <c r="G27" s="212"/>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4"/>
      <c r="AP27" s="29"/>
      <c r="AU27" s="74"/>
      <c r="AV27" s="74" t="str">
        <f>IFERROR(VLOOKUP(G26,AU28:AV29,2,0),"")</f>
        <v/>
      </c>
    </row>
    <row r="28" spans="1:48" s="28" customFormat="1" ht="10" customHeight="1" thickBot="1">
      <c r="I28" s="30"/>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29"/>
      <c r="AU28" s="74" t="s">
        <v>285</v>
      </c>
      <c r="AV28" s="74" t="str">
        <f>G25&amp;"及び"&amp;T26</f>
        <v>及び</v>
      </c>
    </row>
    <row r="29" spans="1:48" s="28" customFormat="1" ht="23.25" customHeight="1" thickBot="1">
      <c r="A29" s="67"/>
      <c r="B29" s="191" t="s">
        <v>170</v>
      </c>
      <c r="C29" s="191"/>
      <c r="D29" s="191"/>
      <c r="E29" s="192">
        <f>E36</f>
        <v>0</v>
      </c>
      <c r="F29" s="193"/>
      <c r="G29" s="193"/>
      <c r="H29" s="194"/>
      <c r="I29" s="55" t="s">
        <v>127</v>
      </c>
      <c r="J29" s="191" t="s">
        <v>171</v>
      </c>
      <c r="K29" s="191"/>
      <c r="L29" s="191"/>
      <c r="M29" s="191"/>
      <c r="N29" s="184">
        <f>IFERROR(VLOOKUP(G26,プルダウン!I1:J2,2,0),0)</f>
        <v>0</v>
      </c>
      <c r="O29" s="185"/>
      <c r="P29" s="185"/>
      <c r="Q29" s="185"/>
      <c r="R29" s="185"/>
      <c r="S29" s="89" t="s">
        <v>127</v>
      </c>
      <c r="T29" s="195" t="s">
        <v>169</v>
      </c>
      <c r="U29" s="196"/>
      <c r="V29" s="196"/>
      <c r="W29" s="197"/>
      <c r="X29" s="184">
        <f>MIN(E29,N29)</f>
        <v>0</v>
      </c>
      <c r="Y29" s="185"/>
      <c r="Z29" s="185"/>
      <c r="AA29" s="185"/>
      <c r="AB29" s="185"/>
      <c r="AC29" s="90" t="s">
        <v>127</v>
      </c>
      <c r="AD29" s="186" t="s">
        <v>296</v>
      </c>
      <c r="AE29" s="187"/>
      <c r="AF29" s="187"/>
      <c r="AG29" s="188"/>
      <c r="AH29" s="189">
        <f>ROUNDDOWN(X29*4/5,-3)</f>
        <v>0</v>
      </c>
      <c r="AI29" s="190"/>
      <c r="AJ29" s="190"/>
      <c r="AK29" s="190"/>
      <c r="AL29" s="190"/>
      <c r="AM29" s="91" t="s">
        <v>127</v>
      </c>
      <c r="AP29" s="29"/>
      <c r="AU29" s="74" t="s">
        <v>286</v>
      </c>
      <c r="AV29" s="74">
        <f>G25</f>
        <v>0</v>
      </c>
    </row>
    <row r="30" spans="1:48" s="28" customFormat="1" ht="15" customHeight="1">
      <c r="A30" s="229" t="s">
        <v>152</v>
      </c>
      <c r="B30" s="230"/>
      <c r="C30" s="230"/>
      <c r="D30" s="231"/>
      <c r="E30" s="232" t="s">
        <v>157</v>
      </c>
      <c r="F30" s="232"/>
      <c r="G30" s="232"/>
      <c r="H30" s="232"/>
      <c r="I30" s="232"/>
      <c r="J30" s="230" t="s">
        <v>153</v>
      </c>
      <c r="K30" s="230"/>
      <c r="L30" s="230"/>
      <c r="M30" s="230"/>
      <c r="N30" s="230"/>
      <c r="O30" s="230"/>
      <c r="P30" s="230"/>
      <c r="Q30" s="230"/>
      <c r="R30" s="230"/>
      <c r="S30" s="230"/>
      <c r="T30" s="230"/>
      <c r="U30" s="230"/>
      <c r="V30" s="230"/>
      <c r="W30" s="230"/>
      <c r="X30" s="230"/>
      <c r="Y30" s="230"/>
      <c r="Z30" s="230"/>
      <c r="AA30" s="230"/>
      <c r="AB30" s="230"/>
      <c r="AC30" s="230"/>
      <c r="AD30" s="233"/>
      <c r="AE30" s="233"/>
      <c r="AF30" s="233"/>
      <c r="AG30" s="233"/>
      <c r="AH30" s="233"/>
      <c r="AI30" s="233"/>
      <c r="AJ30" s="233"/>
      <c r="AK30" s="233"/>
      <c r="AL30" s="233"/>
      <c r="AM30" s="234"/>
      <c r="AP30" s="29"/>
    </row>
    <row r="31" spans="1:48" s="28" customFormat="1" ht="15" customHeight="1">
      <c r="A31" s="235"/>
      <c r="B31" s="236"/>
      <c r="C31" s="236"/>
      <c r="D31" s="237"/>
      <c r="E31" s="296"/>
      <c r="F31" s="297"/>
      <c r="G31" s="297"/>
      <c r="H31" s="297"/>
      <c r="I31" s="297"/>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P31" s="29"/>
    </row>
    <row r="32" spans="1:48" s="28" customFormat="1" ht="15" customHeight="1">
      <c r="A32" s="221"/>
      <c r="B32" s="222"/>
      <c r="C32" s="222"/>
      <c r="D32" s="223"/>
      <c r="E32" s="201"/>
      <c r="F32" s="202"/>
      <c r="G32" s="202"/>
      <c r="H32" s="202"/>
      <c r="I32" s="202"/>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P32" s="29"/>
    </row>
    <row r="33" spans="1:42" s="28" customFormat="1" ht="15" customHeight="1">
      <c r="A33" s="221"/>
      <c r="B33" s="222"/>
      <c r="C33" s="222"/>
      <c r="D33" s="223"/>
      <c r="E33" s="201"/>
      <c r="F33" s="202"/>
      <c r="G33" s="202"/>
      <c r="H33" s="202"/>
      <c r="I33" s="202"/>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P33" s="29"/>
    </row>
    <row r="34" spans="1:42" s="28" customFormat="1" ht="15" customHeight="1">
      <c r="A34" s="221"/>
      <c r="B34" s="222"/>
      <c r="C34" s="222"/>
      <c r="D34" s="223"/>
      <c r="E34" s="201"/>
      <c r="F34" s="202"/>
      <c r="G34" s="202"/>
      <c r="H34" s="202"/>
      <c r="I34" s="202"/>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P34" s="29"/>
    </row>
    <row r="35" spans="1:42" s="28" customFormat="1" ht="15" customHeight="1">
      <c r="A35" s="225"/>
      <c r="B35" s="226"/>
      <c r="C35" s="226"/>
      <c r="D35" s="227"/>
      <c r="E35" s="203"/>
      <c r="F35" s="204"/>
      <c r="G35" s="204"/>
      <c r="H35" s="204"/>
      <c r="I35" s="204"/>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29"/>
    </row>
    <row r="36" spans="1:42" s="28" customFormat="1" ht="15" customHeight="1">
      <c r="A36" s="198" t="s">
        <v>156</v>
      </c>
      <c r="B36" s="199"/>
      <c r="C36" s="199"/>
      <c r="D36" s="200"/>
      <c r="E36" s="205">
        <f>SUM(E31:I35)</f>
        <v>0</v>
      </c>
      <c r="F36" s="206"/>
      <c r="G36" s="206"/>
      <c r="H36" s="206"/>
      <c r="I36" s="206"/>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P36" s="29"/>
    </row>
    <row r="37" spans="1:42" ht="10" customHeight="1" thickBot="1">
      <c r="A37" s="31"/>
      <c r="B37" s="31"/>
      <c r="C37" s="31"/>
      <c r="D37" s="31"/>
      <c r="E37" s="31"/>
      <c r="F37" s="32"/>
      <c r="G37" s="32"/>
      <c r="H37" s="32"/>
      <c r="I37" s="32"/>
      <c r="J37" s="32"/>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row>
    <row r="38" spans="1:42" ht="24.75" customHeight="1" thickBot="1">
      <c r="A38" s="292" t="s">
        <v>86</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P38" s="47" t="str">
        <f>IF(COUNTIF(A39:A40,"○")=2,"OK","NG")</f>
        <v>NG</v>
      </c>
    </row>
    <row r="39" spans="1:42" ht="42.75" customHeight="1">
      <c r="A39" s="64"/>
      <c r="B39" s="272" t="s">
        <v>129</v>
      </c>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row>
    <row r="40" spans="1:42" ht="25.5" customHeight="1">
      <c r="A40" s="64"/>
      <c r="B40" s="273" t="s">
        <v>131</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row>
    <row r="41" spans="1:42" ht="8.25" customHeight="1">
      <c r="A41" s="34"/>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42"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42"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42"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42"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42"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42"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42"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39"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39"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39"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39"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39"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39"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39"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39"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39"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39"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row>
    <row r="91" spans="1:39" ht="26.25" hidden="1" customHeight="1">
      <c r="A91" s="36"/>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row>
    <row r="92" spans="1:39" ht="26.25" hidden="1" customHeight="1">
      <c r="A92" s="36"/>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row>
    <row r="93" spans="1:39" ht="26.25" hidden="1" customHeight="1">
      <c r="A93" s="36"/>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row>
    <row r="94" spans="1:39" ht="26.25" hidden="1" customHeight="1">
      <c r="A94" s="36"/>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row>
    <row r="95" spans="1:39" ht="26.25" hidden="1" customHeight="1">
      <c r="A95" s="36"/>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row>
    <row r="96" spans="1:39" ht="26.25" hidden="1" customHeight="1">
      <c r="A96" s="36"/>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row>
    <row r="97" spans="1:43" ht="26.25" hidden="1" customHeight="1">
      <c r="A97" s="36"/>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row>
    <row r="98" spans="1:43" ht="26.25" hidden="1" customHeight="1">
      <c r="A98" s="36"/>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row>
    <row r="99" spans="1:43" ht="26.25" hidden="1" customHeight="1">
      <c r="A99" s="36"/>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row>
    <row r="100" spans="1:43" ht="26.25" hidden="1" customHeight="1">
      <c r="A100" s="36"/>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row>
    <row r="101" spans="1:43" ht="26.25" hidden="1" customHeight="1">
      <c r="A101" s="36"/>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row>
    <row r="102" spans="1:43" ht="26.25" hidden="1" customHeight="1">
      <c r="A102" s="36"/>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row>
    <row r="103" spans="1:43" ht="26.25" hidden="1" customHeight="1">
      <c r="A103" s="36"/>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row>
    <row r="104" spans="1:43" ht="26.25" hidden="1" customHeight="1">
      <c r="A104" s="36"/>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P104" s="23" t="str">
        <f>IF(COUNTIF(A109:A110,"○")=2,"国保連へ申請","都道府県へ直接申請")</f>
        <v>都道府県へ直接申請</v>
      </c>
    </row>
    <row r="105" spans="1:43" ht="24.75" hidden="1" customHeight="1">
      <c r="AP105" s="37" t="str">
        <f>IF(COUNTIF(A109:A110,"○")=2,"国保連へ申請","都道府県へ直接申請")</f>
        <v>都道府県へ直接申請</v>
      </c>
      <c r="AQ105" s="38"/>
    </row>
    <row r="106" spans="1:43" ht="25.5" hidden="1" customHeight="1"/>
    <row r="107" spans="1:43" ht="25.5" hidden="1" customHeight="1" thickBot="1"/>
    <row r="108" spans="1:43" ht="20.25" hidden="1" customHeight="1" thickBot="1">
      <c r="A108" s="274" t="s">
        <v>87</v>
      </c>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6"/>
      <c r="AP108" s="37"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39"/>
    </row>
    <row r="109" spans="1:43" ht="13.5" hidden="1" customHeight="1" thickBot="1">
      <c r="A109" s="33"/>
      <c r="B109" s="277" t="s">
        <v>91</v>
      </c>
      <c r="C109" s="277"/>
      <c r="D109" s="277"/>
      <c r="E109" s="277"/>
      <c r="F109" s="277"/>
      <c r="G109" s="277"/>
      <c r="H109" s="277"/>
      <c r="I109" s="277"/>
      <c r="J109" s="277"/>
      <c r="K109" s="277"/>
      <c r="L109" s="277"/>
      <c r="M109" s="277"/>
      <c r="N109" s="277"/>
      <c r="O109" s="277"/>
      <c r="P109" s="277"/>
      <c r="Q109" s="277"/>
      <c r="R109" s="277"/>
      <c r="S109" s="277"/>
      <c r="T109" s="277"/>
      <c r="U109" s="277"/>
      <c r="V109" s="277"/>
      <c r="W109" s="278"/>
      <c r="X109" s="279" t="s">
        <v>102</v>
      </c>
      <c r="Y109" s="279"/>
      <c r="Z109" s="279"/>
      <c r="AA109" s="279"/>
      <c r="AB109" s="279"/>
      <c r="AC109" s="279"/>
      <c r="AD109" s="279"/>
      <c r="AE109" s="279"/>
      <c r="AF109" s="279"/>
      <c r="AG109" s="279"/>
      <c r="AH109" s="279"/>
      <c r="AI109" s="279"/>
      <c r="AJ109" s="279"/>
      <c r="AK109" s="279"/>
      <c r="AL109" s="279"/>
      <c r="AM109" s="280"/>
    </row>
    <row r="110" spans="1:43" ht="13.5" hidden="1" customHeight="1" thickBot="1">
      <c r="A110" s="33"/>
      <c r="B110" s="267" t="s">
        <v>92</v>
      </c>
      <c r="C110" s="267"/>
      <c r="D110" s="267"/>
      <c r="E110" s="268"/>
      <c r="F110" s="267"/>
      <c r="G110" s="267"/>
      <c r="H110" s="267"/>
      <c r="I110" s="267"/>
      <c r="J110" s="267"/>
      <c r="K110" s="267"/>
      <c r="L110" s="267"/>
      <c r="M110" s="267"/>
      <c r="N110" s="267"/>
      <c r="O110" s="267"/>
      <c r="P110" s="267"/>
      <c r="Q110" s="267"/>
      <c r="R110" s="267"/>
      <c r="S110" s="267"/>
      <c r="T110" s="267"/>
      <c r="U110" s="267"/>
      <c r="V110" s="267"/>
      <c r="W110" s="269"/>
      <c r="X110" s="270" t="s">
        <v>85</v>
      </c>
      <c r="Y110" s="270"/>
      <c r="Z110" s="270"/>
      <c r="AA110" s="270"/>
      <c r="AB110" s="270"/>
      <c r="AC110" s="270"/>
      <c r="AD110" s="270"/>
      <c r="AE110" s="270"/>
      <c r="AF110" s="270"/>
      <c r="AG110" s="270"/>
      <c r="AH110" s="270"/>
      <c r="AI110" s="270"/>
      <c r="AJ110" s="270"/>
      <c r="AK110" s="270"/>
      <c r="AL110" s="270"/>
      <c r="AM110" s="271"/>
    </row>
    <row r="111" spans="1:43" s="40" customFormat="1" ht="18.75" hidden="1" customHeight="1">
      <c r="C111" s="41" t="s">
        <v>64</v>
      </c>
      <c r="AP111" s="41"/>
    </row>
    <row r="112" spans="1:43" s="40" customFormat="1" ht="18.75" hidden="1" customHeight="1">
      <c r="A112" s="40">
        <v>1</v>
      </c>
      <c r="B112" s="42" t="s">
        <v>37</v>
      </c>
      <c r="C112" s="43">
        <v>10000</v>
      </c>
      <c r="D112" s="40" t="s">
        <v>38</v>
      </c>
      <c r="E112" s="44">
        <v>1</v>
      </c>
      <c r="H112" s="40" t="s">
        <v>116</v>
      </c>
      <c r="AP112" s="41"/>
    </row>
    <row r="113" spans="1:42" s="40" customFormat="1" ht="18.75" hidden="1" customHeight="1">
      <c r="A113" s="40">
        <v>2</v>
      </c>
      <c r="B113" s="42" t="s">
        <v>39</v>
      </c>
      <c r="C113" s="43">
        <v>15000</v>
      </c>
      <c r="D113" s="40" t="s">
        <v>38</v>
      </c>
      <c r="E113" s="44">
        <v>2</v>
      </c>
      <c r="H113" s="40" t="s">
        <v>117</v>
      </c>
      <c r="AP113" s="41"/>
    </row>
    <row r="114" spans="1:42" s="40" customFormat="1" ht="18.75" hidden="1" customHeight="1">
      <c r="A114" s="40">
        <v>3</v>
      </c>
      <c r="B114" s="42" t="s">
        <v>40</v>
      </c>
      <c r="C114" s="43">
        <v>20000</v>
      </c>
      <c r="D114" s="40" t="s">
        <v>38</v>
      </c>
      <c r="E114" s="44">
        <v>3</v>
      </c>
      <c r="H114" s="40" t="s">
        <v>118</v>
      </c>
      <c r="AP114" s="41"/>
    </row>
    <row r="115" spans="1:42" s="40" customFormat="1" ht="18.75" hidden="1" customHeight="1">
      <c r="A115" s="40">
        <v>4</v>
      </c>
      <c r="B115" s="42" t="s">
        <v>41</v>
      </c>
      <c r="C115" s="43">
        <v>10000</v>
      </c>
      <c r="D115" s="40" t="s">
        <v>38</v>
      </c>
      <c r="E115" s="44">
        <v>4</v>
      </c>
      <c r="H115" s="40" t="s">
        <v>119</v>
      </c>
      <c r="AP115" s="41"/>
    </row>
    <row r="116" spans="1:42" s="40" customFormat="1" ht="18.75" hidden="1" customHeight="1">
      <c r="A116" s="40">
        <v>5</v>
      </c>
      <c r="B116" s="42" t="s">
        <v>11</v>
      </c>
      <c r="C116" s="43">
        <v>10000</v>
      </c>
      <c r="D116" s="40" t="s">
        <v>38</v>
      </c>
      <c r="E116" s="44">
        <v>5</v>
      </c>
      <c r="H116" s="40" t="s">
        <v>120</v>
      </c>
      <c r="AP116" s="41"/>
    </row>
    <row r="117" spans="1:42" s="40" customFormat="1" ht="18.75" hidden="1" customHeight="1">
      <c r="A117" s="40">
        <v>6</v>
      </c>
      <c r="B117" s="42" t="s">
        <v>42</v>
      </c>
      <c r="C117" s="43">
        <v>10000</v>
      </c>
      <c r="D117" s="40" t="s">
        <v>38</v>
      </c>
      <c r="E117" s="44">
        <v>6</v>
      </c>
      <c r="H117" s="40" t="s">
        <v>121</v>
      </c>
      <c r="AP117" s="41"/>
    </row>
    <row r="118" spans="1:42" s="40" customFormat="1" ht="18.75" hidden="1" customHeight="1">
      <c r="A118" s="40">
        <v>7</v>
      </c>
      <c r="B118" s="42" t="s">
        <v>43</v>
      </c>
      <c r="C118" s="43">
        <v>15000</v>
      </c>
      <c r="D118" s="40" t="s">
        <v>38</v>
      </c>
      <c r="E118" s="44">
        <v>7</v>
      </c>
      <c r="H118" s="40" t="s">
        <v>122</v>
      </c>
      <c r="AP118" s="41"/>
    </row>
    <row r="119" spans="1:42" s="40" customFormat="1" ht="18.75" hidden="1" customHeight="1">
      <c r="A119" s="40">
        <v>8</v>
      </c>
      <c r="B119" s="42" t="s">
        <v>44</v>
      </c>
      <c r="C119" s="43">
        <v>20000</v>
      </c>
      <c r="D119" s="40" t="s">
        <v>38</v>
      </c>
      <c r="E119" s="44">
        <v>8</v>
      </c>
      <c r="H119" s="40" t="s">
        <v>123</v>
      </c>
      <c r="AP119" s="41"/>
    </row>
    <row r="120" spans="1:42" s="40" customFormat="1" ht="18.75" hidden="1" customHeight="1">
      <c r="A120" s="40">
        <v>9</v>
      </c>
      <c r="B120" s="42" t="s">
        <v>22</v>
      </c>
      <c r="C120" s="43">
        <v>10000</v>
      </c>
      <c r="D120" s="40" t="s">
        <v>38</v>
      </c>
      <c r="E120" s="44">
        <v>9</v>
      </c>
      <c r="H120" s="40" t="s">
        <v>113</v>
      </c>
      <c r="AP120" s="41"/>
    </row>
    <row r="121" spans="1:42" s="40" customFormat="1" ht="18.75" hidden="1" customHeight="1">
      <c r="A121" s="40">
        <v>10</v>
      </c>
      <c r="B121" s="42" t="s">
        <v>65</v>
      </c>
      <c r="C121" s="43">
        <v>5000</v>
      </c>
      <c r="D121" s="40" t="s">
        <v>38</v>
      </c>
      <c r="E121" s="44">
        <v>10</v>
      </c>
      <c r="H121" s="40" t="s">
        <v>114</v>
      </c>
      <c r="AP121" s="41"/>
    </row>
    <row r="122" spans="1:42" s="40" customFormat="1" ht="18.75" hidden="1" customHeight="1">
      <c r="A122" s="40">
        <v>11</v>
      </c>
      <c r="B122" s="40" t="s">
        <v>66</v>
      </c>
      <c r="C122" s="43">
        <v>10000</v>
      </c>
      <c r="D122" s="40" t="s">
        <v>38</v>
      </c>
      <c r="E122" s="44">
        <v>11</v>
      </c>
      <c r="H122" s="5" t="s">
        <v>112</v>
      </c>
      <c r="AP122" s="41"/>
    </row>
    <row r="123" spans="1:42" s="40" customFormat="1" ht="18.75" hidden="1" customHeight="1">
      <c r="A123" s="40">
        <v>12</v>
      </c>
      <c r="B123" s="40" t="s">
        <v>47</v>
      </c>
      <c r="C123" s="43">
        <v>10000</v>
      </c>
      <c r="D123" s="40" t="s">
        <v>38</v>
      </c>
      <c r="E123" s="44">
        <v>12</v>
      </c>
      <c r="AP123" s="41"/>
    </row>
    <row r="124" spans="1:42" s="40" customFormat="1" ht="18.75" hidden="1" customHeight="1">
      <c r="A124" s="40">
        <v>13</v>
      </c>
      <c r="B124" s="40" t="s">
        <v>48</v>
      </c>
      <c r="C124" s="43">
        <v>15000</v>
      </c>
      <c r="D124" s="40" t="s">
        <v>38</v>
      </c>
      <c r="E124" s="44">
        <v>13</v>
      </c>
      <c r="AP124" s="41"/>
    </row>
    <row r="125" spans="1:42" s="40" customFormat="1" ht="18.75" hidden="1" customHeight="1">
      <c r="A125" s="40">
        <v>14</v>
      </c>
      <c r="B125" s="40" t="s">
        <v>49</v>
      </c>
      <c r="C125" s="43">
        <v>20000</v>
      </c>
      <c r="D125" s="40" t="s">
        <v>38</v>
      </c>
      <c r="E125" s="44">
        <v>14</v>
      </c>
      <c r="AP125" s="41"/>
    </row>
    <row r="126" spans="1:42" s="40" customFormat="1" ht="18.75" hidden="1" customHeight="1">
      <c r="A126" s="40">
        <v>15</v>
      </c>
      <c r="B126" s="40" t="s">
        <v>12</v>
      </c>
      <c r="C126" s="43">
        <v>10000</v>
      </c>
      <c r="D126" s="40" t="s">
        <v>38</v>
      </c>
      <c r="E126" s="44">
        <v>15</v>
      </c>
      <c r="AP126" s="41"/>
    </row>
    <row r="127" spans="1:42" s="40" customFormat="1" ht="18.75" hidden="1" customHeight="1">
      <c r="A127" s="40">
        <v>16</v>
      </c>
      <c r="B127" s="40" t="s">
        <v>13</v>
      </c>
      <c r="C127" s="43">
        <v>10000</v>
      </c>
      <c r="D127" s="40" t="s">
        <v>38</v>
      </c>
      <c r="E127" s="44">
        <v>16</v>
      </c>
      <c r="AP127" s="41"/>
    </row>
    <row r="128" spans="1:42" s="40" customFormat="1" ht="18.75" hidden="1" customHeight="1">
      <c r="A128" s="40">
        <v>17</v>
      </c>
      <c r="B128" s="40" t="s">
        <v>14</v>
      </c>
      <c r="C128" s="43">
        <v>5000</v>
      </c>
      <c r="D128" s="40" t="s">
        <v>38</v>
      </c>
      <c r="E128" s="44">
        <v>17</v>
      </c>
      <c r="AP128" s="41"/>
    </row>
    <row r="129" spans="1:42" s="40" customFormat="1" ht="18.75" hidden="1" customHeight="1">
      <c r="A129" s="40">
        <v>18</v>
      </c>
      <c r="B129" s="40" t="s">
        <v>15</v>
      </c>
      <c r="C129" s="43">
        <v>10000</v>
      </c>
      <c r="D129" s="40" t="s">
        <v>38</v>
      </c>
      <c r="E129" s="44">
        <v>18</v>
      </c>
      <c r="AP129" s="41"/>
    </row>
    <row r="130" spans="1:42" s="40" customFormat="1" ht="18.75" hidden="1" customHeight="1">
      <c r="A130" s="40">
        <v>19</v>
      </c>
      <c r="B130" s="40" t="s">
        <v>16</v>
      </c>
      <c r="C130" s="43">
        <v>10000</v>
      </c>
      <c r="D130" s="40" t="s">
        <v>38</v>
      </c>
      <c r="E130" s="44">
        <v>19</v>
      </c>
      <c r="AP130" s="41"/>
    </row>
    <row r="131" spans="1:42" s="40" customFormat="1" ht="18.75" hidden="1" customHeight="1">
      <c r="A131" s="40">
        <v>20</v>
      </c>
      <c r="B131" s="40" t="s">
        <v>17</v>
      </c>
      <c r="C131" s="43">
        <v>10000</v>
      </c>
      <c r="D131" s="40" t="s">
        <v>38</v>
      </c>
      <c r="E131" s="44">
        <v>20</v>
      </c>
      <c r="AP131" s="41"/>
    </row>
    <row r="132" spans="1:42" s="40" customFormat="1" ht="18.75" hidden="1" customHeight="1">
      <c r="A132" s="40">
        <v>21</v>
      </c>
      <c r="B132" s="40" t="s">
        <v>45</v>
      </c>
      <c r="C132" s="43">
        <v>5000</v>
      </c>
      <c r="D132" s="40" t="s">
        <v>38</v>
      </c>
      <c r="E132" s="44">
        <v>21</v>
      </c>
      <c r="AP132" s="41"/>
    </row>
    <row r="133" spans="1:42" s="40" customFormat="1" ht="18.75" hidden="1" customHeight="1">
      <c r="A133" s="40">
        <v>22</v>
      </c>
      <c r="B133" s="40" t="s">
        <v>18</v>
      </c>
      <c r="C133" s="43">
        <v>10000</v>
      </c>
      <c r="D133" s="40" t="s">
        <v>38</v>
      </c>
      <c r="E133" s="44">
        <v>22</v>
      </c>
      <c r="AP133" s="41"/>
    </row>
    <row r="134" spans="1:42" s="40" customFormat="1" ht="18.75" hidden="1" customHeight="1">
      <c r="A134" s="45">
        <v>23</v>
      </c>
      <c r="B134" s="45" t="s">
        <v>19</v>
      </c>
      <c r="C134" s="46">
        <v>10000</v>
      </c>
      <c r="D134" s="45" t="s">
        <v>38</v>
      </c>
      <c r="E134" s="44">
        <v>23</v>
      </c>
      <c r="F134" s="45"/>
      <c r="AP134" s="41"/>
    </row>
    <row r="135" spans="1:42" s="40" customFormat="1" ht="18.75" hidden="1" customHeight="1">
      <c r="A135" s="40">
        <v>24</v>
      </c>
      <c r="B135" s="40" t="s">
        <v>50</v>
      </c>
      <c r="C135" s="43">
        <v>30000</v>
      </c>
      <c r="D135" s="40" t="s">
        <v>68</v>
      </c>
      <c r="E135" s="44">
        <v>24</v>
      </c>
      <c r="AP135" s="41"/>
    </row>
    <row r="136" spans="1:42" s="40" customFormat="1" ht="18.75" hidden="1" customHeight="1">
      <c r="A136" s="40">
        <v>25</v>
      </c>
      <c r="B136" s="40" t="s">
        <v>51</v>
      </c>
      <c r="C136" s="43">
        <v>40000</v>
      </c>
      <c r="D136" s="40" t="s">
        <v>68</v>
      </c>
      <c r="E136" s="44">
        <v>25</v>
      </c>
      <c r="AP136" s="41"/>
    </row>
    <row r="137" spans="1:42" s="40" customFormat="1" ht="18.75" hidden="1" customHeight="1">
      <c r="A137" s="40">
        <v>26</v>
      </c>
      <c r="B137" s="40" t="s">
        <v>52</v>
      </c>
      <c r="C137" s="43">
        <v>50000</v>
      </c>
      <c r="D137" s="40" t="s">
        <v>68</v>
      </c>
      <c r="E137" s="44">
        <v>26</v>
      </c>
      <c r="AP137" s="41"/>
    </row>
    <row r="138" spans="1:42" s="40" customFormat="1" ht="18.75" hidden="1" customHeight="1">
      <c r="A138" s="40">
        <v>27</v>
      </c>
      <c r="B138" s="40" t="s">
        <v>53</v>
      </c>
      <c r="C138" s="43">
        <v>60000</v>
      </c>
      <c r="D138" s="40" t="s">
        <v>68</v>
      </c>
      <c r="E138" s="44">
        <v>27</v>
      </c>
      <c r="AP138" s="41"/>
    </row>
    <row r="139" spans="1:42" s="40" customFormat="1" ht="18.75" hidden="1" customHeight="1">
      <c r="A139" s="40">
        <v>28</v>
      </c>
      <c r="B139" s="40" t="s">
        <v>54</v>
      </c>
      <c r="C139" s="43">
        <v>70000</v>
      </c>
      <c r="D139" s="40" t="s">
        <v>68</v>
      </c>
      <c r="E139" s="44">
        <v>28</v>
      </c>
      <c r="AP139" s="41"/>
    </row>
    <row r="140" spans="1:42" s="40" customFormat="1" ht="18.75" hidden="1" customHeight="1">
      <c r="A140" s="40">
        <v>29</v>
      </c>
      <c r="B140" s="40" t="s">
        <v>55</v>
      </c>
      <c r="C140" s="43">
        <v>10000</v>
      </c>
      <c r="D140" s="40" t="s">
        <v>68</v>
      </c>
      <c r="E140" s="44">
        <v>29</v>
      </c>
      <c r="AP140" s="41"/>
    </row>
    <row r="141" spans="1:42" s="40" customFormat="1" ht="18.75" hidden="1" customHeight="1">
      <c r="A141" s="40">
        <v>30</v>
      </c>
      <c r="B141" s="40" t="s">
        <v>67</v>
      </c>
      <c r="C141" s="43">
        <v>20000</v>
      </c>
      <c r="D141" s="40" t="s">
        <v>68</v>
      </c>
      <c r="E141" s="44">
        <v>30</v>
      </c>
      <c r="AP141" s="41"/>
    </row>
    <row r="142" spans="1:42" s="40" customFormat="1" ht="18.75" hidden="1" customHeight="1">
      <c r="A142" s="40">
        <v>31</v>
      </c>
      <c r="B142" s="40" t="s">
        <v>56</v>
      </c>
      <c r="C142" s="43">
        <v>30000</v>
      </c>
      <c r="D142" s="40" t="s">
        <v>68</v>
      </c>
      <c r="E142" s="44">
        <v>31</v>
      </c>
      <c r="AP142" s="41"/>
    </row>
    <row r="143" spans="1:42" s="40" customFormat="1" ht="18.75" hidden="1" customHeight="1">
      <c r="A143" s="40">
        <v>32</v>
      </c>
      <c r="B143" s="40" t="s">
        <v>57</v>
      </c>
      <c r="C143" s="43">
        <v>40000</v>
      </c>
      <c r="D143" s="40" t="s">
        <v>68</v>
      </c>
      <c r="E143" s="44">
        <v>32</v>
      </c>
      <c r="AP143" s="41"/>
    </row>
    <row r="144" spans="1:42" s="40" customFormat="1" ht="18.75" hidden="1" customHeight="1">
      <c r="A144" s="40">
        <v>33</v>
      </c>
      <c r="B144" s="40" t="s">
        <v>58</v>
      </c>
      <c r="C144" s="43">
        <v>50000</v>
      </c>
      <c r="D144" s="40" t="s">
        <v>68</v>
      </c>
      <c r="E144" s="44">
        <v>33</v>
      </c>
      <c r="AP144" s="41"/>
    </row>
    <row r="145" spans="1:42" s="40" customFormat="1" ht="18.75" hidden="1" customHeight="1">
      <c r="A145" s="40">
        <v>34</v>
      </c>
      <c r="B145" s="40" t="s">
        <v>59</v>
      </c>
      <c r="C145" s="43">
        <v>60000</v>
      </c>
      <c r="D145" s="40" t="s">
        <v>68</v>
      </c>
      <c r="E145" s="44">
        <v>34</v>
      </c>
      <c r="AP145" s="41"/>
    </row>
    <row r="146" spans="1:42" s="40" customFormat="1" ht="18.75" hidden="1" customHeight="1">
      <c r="A146" s="40">
        <v>35</v>
      </c>
      <c r="B146" s="40" t="s">
        <v>60</v>
      </c>
      <c r="C146" s="43">
        <v>70000</v>
      </c>
      <c r="D146" s="40" t="s">
        <v>68</v>
      </c>
      <c r="E146" s="44">
        <v>35</v>
      </c>
      <c r="AP146" s="41"/>
    </row>
    <row r="147" spans="1:42" s="40" customFormat="1" ht="18.75" hidden="1" customHeight="1">
      <c r="A147" s="40">
        <v>36</v>
      </c>
      <c r="B147" s="40" t="s">
        <v>61</v>
      </c>
      <c r="C147" s="43">
        <v>30000</v>
      </c>
      <c r="D147" s="40" t="s">
        <v>68</v>
      </c>
      <c r="E147" s="44">
        <v>36</v>
      </c>
      <c r="AP147" s="41"/>
    </row>
    <row r="148" spans="1:42" s="40" customFormat="1" ht="18.75" hidden="1" customHeight="1">
      <c r="A148" s="40">
        <v>37</v>
      </c>
      <c r="B148" s="40" t="s">
        <v>69</v>
      </c>
      <c r="C148" s="43">
        <v>40000</v>
      </c>
      <c r="D148" s="40" t="s">
        <v>68</v>
      </c>
      <c r="E148" s="44">
        <v>37</v>
      </c>
      <c r="AP148" s="41"/>
    </row>
    <row r="149" spans="1:42" s="40" customFormat="1" ht="18.75" hidden="1" customHeight="1">
      <c r="A149" s="40">
        <v>38</v>
      </c>
      <c r="B149" s="40" t="s">
        <v>70</v>
      </c>
      <c r="C149" s="43">
        <v>50000</v>
      </c>
      <c r="D149" s="40" t="s">
        <v>68</v>
      </c>
      <c r="E149" s="44">
        <v>38</v>
      </c>
      <c r="AP149" s="41"/>
    </row>
    <row r="150" spans="1:42" s="40" customFormat="1" ht="18.75" hidden="1" customHeight="1">
      <c r="A150" s="40">
        <v>39</v>
      </c>
      <c r="B150" s="40" t="s">
        <v>71</v>
      </c>
      <c r="C150" s="43">
        <v>60000</v>
      </c>
      <c r="D150" s="40" t="s">
        <v>68</v>
      </c>
      <c r="E150" s="44">
        <v>39</v>
      </c>
      <c r="AP150" s="41"/>
    </row>
    <row r="151" spans="1:42" s="40" customFormat="1" ht="18.75" hidden="1" customHeight="1">
      <c r="A151" s="40">
        <v>40</v>
      </c>
      <c r="B151" s="40" t="s">
        <v>95</v>
      </c>
      <c r="C151" s="43">
        <v>70000</v>
      </c>
      <c r="D151" s="40" t="s">
        <v>68</v>
      </c>
      <c r="E151" s="44">
        <v>40</v>
      </c>
      <c r="AP151" s="41"/>
    </row>
    <row r="152" spans="1:42" s="40" customFormat="1" ht="18.75" hidden="1" customHeight="1">
      <c r="A152" s="40">
        <v>41</v>
      </c>
      <c r="B152" s="40" t="s">
        <v>62</v>
      </c>
      <c r="C152" s="43">
        <v>30000</v>
      </c>
      <c r="D152" s="40" t="s">
        <v>68</v>
      </c>
      <c r="E152" s="44">
        <v>41</v>
      </c>
      <c r="AP152" s="41"/>
    </row>
    <row r="153" spans="1:42" s="40" customFormat="1" ht="18.75" hidden="1" customHeight="1">
      <c r="A153" s="40">
        <v>42</v>
      </c>
      <c r="B153" s="40" t="s">
        <v>72</v>
      </c>
      <c r="C153" s="43">
        <v>40000</v>
      </c>
      <c r="D153" s="40" t="s">
        <v>68</v>
      </c>
      <c r="E153" s="44">
        <v>42</v>
      </c>
      <c r="AP153" s="41"/>
    </row>
    <row r="154" spans="1:42" s="40" customFormat="1" ht="18.75" hidden="1" customHeight="1">
      <c r="A154" s="40">
        <v>43</v>
      </c>
      <c r="B154" s="40" t="s">
        <v>73</v>
      </c>
      <c r="C154" s="43">
        <v>50000</v>
      </c>
      <c r="D154" s="40" t="s">
        <v>68</v>
      </c>
      <c r="E154" s="44">
        <v>43</v>
      </c>
      <c r="AP154" s="41"/>
    </row>
    <row r="155" spans="1:42" s="40" customFormat="1" ht="18.75" hidden="1" customHeight="1">
      <c r="A155" s="40">
        <v>44</v>
      </c>
      <c r="B155" s="40" t="s">
        <v>74</v>
      </c>
      <c r="C155" s="43">
        <v>60000</v>
      </c>
      <c r="D155" s="40" t="s">
        <v>68</v>
      </c>
      <c r="E155" s="44">
        <v>44</v>
      </c>
      <c r="AP155" s="41"/>
    </row>
    <row r="156" spans="1:42" s="40" customFormat="1" ht="18.75" hidden="1" customHeight="1">
      <c r="A156" s="40">
        <v>45</v>
      </c>
      <c r="B156" s="40" t="s">
        <v>96</v>
      </c>
      <c r="C156" s="43">
        <v>70000</v>
      </c>
      <c r="D156" s="40" t="s">
        <v>68</v>
      </c>
      <c r="E156" s="44">
        <v>45</v>
      </c>
      <c r="AP156" s="41"/>
    </row>
    <row r="157" spans="1:42" s="40" customFormat="1" ht="18.75" hidden="1" customHeight="1">
      <c r="A157" s="40">
        <v>46</v>
      </c>
      <c r="B157" s="40" t="s">
        <v>63</v>
      </c>
      <c r="C157" s="43">
        <v>10000</v>
      </c>
      <c r="D157" s="40" t="s">
        <v>68</v>
      </c>
      <c r="E157" s="44">
        <v>46</v>
      </c>
      <c r="AP157" s="41"/>
    </row>
    <row r="158" spans="1:42" s="40" customFormat="1" ht="18.75" hidden="1" customHeight="1">
      <c r="A158" s="40">
        <v>47</v>
      </c>
      <c r="B158" s="40" t="s">
        <v>75</v>
      </c>
      <c r="C158" s="43">
        <v>15000</v>
      </c>
      <c r="D158" s="40" t="s">
        <v>68</v>
      </c>
      <c r="E158" s="44">
        <v>47</v>
      </c>
      <c r="AP158" s="41"/>
    </row>
    <row r="159" spans="1:42" s="40" customFormat="1" ht="18.75" hidden="1" customHeight="1">
      <c r="A159" s="40">
        <v>48</v>
      </c>
      <c r="B159" s="40" t="s">
        <v>76</v>
      </c>
      <c r="C159" s="43">
        <v>10000</v>
      </c>
      <c r="D159" s="40" t="s">
        <v>68</v>
      </c>
      <c r="E159" s="44">
        <v>48</v>
      </c>
      <c r="AP159" s="41"/>
    </row>
    <row r="160" spans="1:42" s="40" customFormat="1" ht="18.75" hidden="1" customHeight="1">
      <c r="A160" s="40">
        <v>49</v>
      </c>
      <c r="B160" s="40" t="s">
        <v>77</v>
      </c>
      <c r="C160" s="43">
        <v>20000</v>
      </c>
      <c r="D160" s="40" t="s">
        <v>68</v>
      </c>
      <c r="E160" s="44">
        <v>49</v>
      </c>
      <c r="AP160" s="41"/>
    </row>
    <row r="161" spans="1:42" s="40" customFormat="1" ht="18.75" hidden="1" customHeight="1">
      <c r="A161" s="40">
        <v>50</v>
      </c>
      <c r="B161" s="40" t="s">
        <v>78</v>
      </c>
      <c r="C161" s="43">
        <v>30000</v>
      </c>
      <c r="D161" s="40" t="s">
        <v>68</v>
      </c>
      <c r="E161" s="44">
        <v>50</v>
      </c>
      <c r="AP161" s="41"/>
    </row>
    <row r="162" spans="1:42" s="40" customFormat="1" ht="18.75" hidden="1" customHeight="1">
      <c r="A162" s="40">
        <v>51</v>
      </c>
      <c r="B162" s="40" t="s">
        <v>79</v>
      </c>
      <c r="C162" s="43">
        <v>40000</v>
      </c>
      <c r="D162" s="40" t="s">
        <v>68</v>
      </c>
      <c r="E162" s="44">
        <v>51</v>
      </c>
      <c r="AP162" s="41"/>
    </row>
    <row r="163" spans="1:42" s="40" customFormat="1" ht="18.75" hidden="1" customHeight="1">
      <c r="A163" s="40">
        <v>52</v>
      </c>
      <c r="B163" s="40" t="s">
        <v>80</v>
      </c>
      <c r="C163" s="43">
        <v>50000</v>
      </c>
      <c r="D163" s="40" t="s">
        <v>68</v>
      </c>
      <c r="E163" s="44">
        <v>52</v>
      </c>
      <c r="AP163" s="41"/>
    </row>
    <row r="164" spans="1:42" s="40" customFormat="1" ht="18.75" hidden="1" customHeight="1">
      <c r="A164" s="40">
        <v>53</v>
      </c>
      <c r="B164" s="40" t="s">
        <v>81</v>
      </c>
      <c r="C164" s="43">
        <v>60000</v>
      </c>
      <c r="D164" s="40" t="s">
        <v>68</v>
      </c>
      <c r="E164" s="44">
        <v>53</v>
      </c>
      <c r="AP164" s="41"/>
    </row>
    <row r="165" spans="1:42" s="40" customFormat="1" ht="18.75" hidden="1" customHeight="1">
      <c r="A165" s="40">
        <v>54</v>
      </c>
      <c r="B165" s="40" t="s">
        <v>82</v>
      </c>
      <c r="C165" s="43">
        <v>70000</v>
      </c>
      <c r="D165" s="40" t="s">
        <v>68</v>
      </c>
      <c r="E165" s="44">
        <v>54</v>
      </c>
      <c r="AP165" s="41"/>
    </row>
    <row r="166" spans="1:42" s="40" customFormat="1" ht="18.75" hidden="1" customHeight="1">
      <c r="A166" s="40">
        <v>55</v>
      </c>
      <c r="B166" s="40" t="s">
        <v>83</v>
      </c>
      <c r="C166" s="43">
        <v>10000</v>
      </c>
      <c r="D166" s="40" t="s">
        <v>68</v>
      </c>
      <c r="E166" s="44">
        <v>55</v>
      </c>
      <c r="AP166" s="41"/>
    </row>
    <row r="167" spans="1:42" s="40" customFormat="1" ht="18.75" hidden="1" customHeight="1">
      <c r="A167" s="40">
        <v>56</v>
      </c>
      <c r="B167" s="40" t="s">
        <v>84</v>
      </c>
      <c r="C167" s="43">
        <v>20000</v>
      </c>
      <c r="D167" s="40" t="s">
        <v>68</v>
      </c>
      <c r="E167" s="44">
        <v>56</v>
      </c>
      <c r="AP167" s="41"/>
    </row>
    <row r="168" spans="1:42" s="40" customFormat="1" ht="18.75" hidden="1" customHeight="1">
      <c r="B168" s="44"/>
      <c r="C168" s="44"/>
      <c r="D168" s="44"/>
      <c r="E168" s="44"/>
      <c r="G168" s="44"/>
      <c r="AP168" s="41"/>
    </row>
    <row r="169" spans="1:42" s="40" customFormat="1" ht="18.75" customHeight="1">
      <c r="AP169" s="41"/>
    </row>
    <row r="170" spans="1:42" s="40" customFormat="1" ht="18.75" customHeight="1">
      <c r="AP170" s="41"/>
    </row>
    <row r="171" spans="1:42" s="40" customFormat="1" ht="18.75" customHeight="1">
      <c r="AP171" s="41"/>
    </row>
    <row r="172" spans="1:42" s="40" customFormat="1" ht="18.75" customHeight="1">
      <c r="AP172" s="41"/>
    </row>
    <row r="173" spans="1:42" s="40" customFormat="1" ht="18.75" customHeight="1">
      <c r="AP173" s="41"/>
    </row>
    <row r="174" spans="1:42" s="40" customFormat="1" ht="18.75" customHeight="1">
      <c r="AP174" s="41"/>
    </row>
    <row r="175" spans="1:42" s="40" customFormat="1" ht="18.75" customHeight="1">
      <c r="AP175" s="41"/>
    </row>
    <row r="176" spans="1:42" s="40" customFormat="1" ht="18.75" customHeight="1">
      <c r="AP176" s="41"/>
    </row>
    <row r="177" spans="42:42" s="40" customFormat="1" ht="18.75" customHeight="1">
      <c r="AP177" s="41"/>
    </row>
  </sheetData>
  <sheetProtection algorithmName="SHA-512" hashValue="0oH0f9Dno7tYzJpESytyksWYTUKVYsKPZFunqShVj+eyFn1xqFsq620zSIXq6kbEmypJyvTBWcenqmdt/0fUjw==" saltValue="+WGP0EW13oxMc7GgxqZfFA==" spinCount="100000" sheet="1" selectLockedCells="1" autoFilter="0"/>
  <mergeCells count="97">
    <mergeCell ref="A38:AM38"/>
    <mergeCell ref="L9:AM9"/>
    <mergeCell ref="T15:W15"/>
    <mergeCell ref="N15:R15"/>
    <mergeCell ref="A13:D13"/>
    <mergeCell ref="E31:I31"/>
    <mergeCell ref="J31:AM31"/>
    <mergeCell ref="A32:D32"/>
    <mergeCell ref="E32:I32"/>
    <mergeCell ref="J32:AM32"/>
    <mergeCell ref="J22:AM22"/>
    <mergeCell ref="J21:AM21"/>
    <mergeCell ref="A16:D16"/>
    <mergeCell ref="J16:AM16"/>
    <mergeCell ref="E16:I16"/>
    <mergeCell ref="E17:I17"/>
    <mergeCell ref="A2:AM2"/>
    <mergeCell ref="E12:AM12"/>
    <mergeCell ref="E13:AM13"/>
    <mergeCell ref="J15:M15"/>
    <mergeCell ref="E15:H15"/>
    <mergeCell ref="B15:D15"/>
    <mergeCell ref="A3:A9"/>
    <mergeCell ref="L3:AF3"/>
    <mergeCell ref="AG3:AM3"/>
    <mergeCell ref="A12:D12"/>
    <mergeCell ref="AH15:AL15"/>
    <mergeCell ref="AD15:AG15"/>
    <mergeCell ref="X15:AB15"/>
    <mergeCell ref="B110:W110"/>
    <mergeCell ref="X110:AM110"/>
    <mergeCell ref="B39:AM39"/>
    <mergeCell ref="B40:AM40"/>
    <mergeCell ref="A108:AM108"/>
    <mergeCell ref="B109:W109"/>
    <mergeCell ref="X109:AM109"/>
    <mergeCell ref="AP4:AT4"/>
    <mergeCell ref="B5:K5"/>
    <mergeCell ref="L5:AK5"/>
    <mergeCell ref="P8:Y8"/>
    <mergeCell ref="AC8:AM8"/>
    <mergeCell ref="B6:K7"/>
    <mergeCell ref="AC6:AM6"/>
    <mergeCell ref="AT6:AT7"/>
    <mergeCell ref="L7:AM7"/>
    <mergeCell ref="Z8:AB8"/>
    <mergeCell ref="L8:O8"/>
    <mergeCell ref="L4:AF4"/>
    <mergeCell ref="AG4:AM4"/>
    <mergeCell ref="Q6:V6"/>
    <mergeCell ref="J17:AM17"/>
    <mergeCell ref="J18:AM18"/>
    <mergeCell ref="J19:AM19"/>
    <mergeCell ref="A20:D20"/>
    <mergeCell ref="A21:D21"/>
    <mergeCell ref="J20:AM20"/>
    <mergeCell ref="A17:D17"/>
    <mergeCell ref="A18:D18"/>
    <mergeCell ref="A19:D19"/>
    <mergeCell ref="J34:AM34"/>
    <mergeCell ref="A35:D35"/>
    <mergeCell ref="E35:I35"/>
    <mergeCell ref="J35:AM35"/>
    <mergeCell ref="A30:D30"/>
    <mergeCell ref="E30:I30"/>
    <mergeCell ref="J30:AM30"/>
    <mergeCell ref="A31:D31"/>
    <mergeCell ref="A36:D36"/>
    <mergeCell ref="E36:I36"/>
    <mergeCell ref="J36:AM36"/>
    <mergeCell ref="A25:F25"/>
    <mergeCell ref="G25:AM25"/>
    <mergeCell ref="A26:F26"/>
    <mergeCell ref="A27:F27"/>
    <mergeCell ref="G27:AM27"/>
    <mergeCell ref="K26:S26"/>
    <mergeCell ref="T26:AM26"/>
    <mergeCell ref="G26:J26"/>
    <mergeCell ref="A33:D33"/>
    <mergeCell ref="E33:I33"/>
    <mergeCell ref="J33:AM33"/>
    <mergeCell ref="A34:D34"/>
    <mergeCell ref="E34:I34"/>
    <mergeCell ref="A22:D22"/>
    <mergeCell ref="E18:I18"/>
    <mergeCell ref="E19:I19"/>
    <mergeCell ref="E20:I20"/>
    <mergeCell ref="E21:I21"/>
    <mergeCell ref="E22:I22"/>
    <mergeCell ref="X29:AB29"/>
    <mergeCell ref="AD29:AG29"/>
    <mergeCell ref="AH29:AL29"/>
    <mergeCell ref="B29:D29"/>
    <mergeCell ref="E29:H29"/>
    <mergeCell ref="J29:M29"/>
    <mergeCell ref="N29:R29"/>
    <mergeCell ref="T29:W29"/>
  </mergeCells>
  <phoneticPr fontId="5"/>
  <conditionalFormatting sqref="A2:AM2">
    <cfRule type="containsText" dxfId="14" priority="1" operator="containsText" text="エラー">
      <formula>NOT(ISERROR(SEARCH("エラー",A2)))</formula>
    </cfRule>
  </conditionalFormatting>
  <dataValidations count="5">
    <dataValidation type="list" allowBlank="1" showInputMessage="1" showErrorMessage="1" sqref="A109:A110" xr:uid="{00000000-0002-0000-0300-000000000000}">
      <formula1>"○"</formula1>
    </dataValidation>
    <dataValidation type="textLength" imeMode="disabled" operator="equal" allowBlank="1" showInputMessage="1" showErrorMessage="1" errorTitle="事業所番号" error="10桁で入力してください。" sqref="AG4:AM4" xr:uid="{00000000-0002-0000-0300-000001000000}">
      <formula1>10</formula1>
    </dataValidation>
    <dataValidation imeMode="off" allowBlank="1" showInputMessage="1" showErrorMessage="1" sqref="P8:Y8 AC8:AM8" xr:uid="{00000000-0002-0000-0300-000002000000}"/>
    <dataValidation imeMode="fullKatakana" allowBlank="1" showInputMessage="1" showErrorMessage="1" sqref="L3:AF3" xr:uid="{00000000-0002-0000-0300-000003000000}"/>
    <dataValidation type="list" imeMode="disabled" allowBlank="1" showInputMessage="1" showErrorMessage="1" sqref="A39:A104" xr:uid="{00000000-0002-0000-0300-000004000000}">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5000000}">
          <x14:formula1>
            <xm:f>プルダウン!$H$1:$H$3</xm:f>
          </x14:formula1>
          <xm:sqref>A17:D21 A31:D35</xm:sqref>
        </x14:dataValidation>
        <x14:dataValidation type="list" allowBlank="1" showInputMessage="1" showErrorMessage="1" xr:uid="{00000000-0002-0000-0300-000006000000}">
          <x14:formula1>
            <xm:f>プルダウン!$I$1:$I$2</xm:f>
          </x14:formula1>
          <xm:sqref>G26:J26</xm:sqref>
        </x14:dataValidation>
        <x14:dataValidation type="list" allowBlank="1" showInputMessage="1" showErrorMessage="1" xr:uid="{00000000-0002-0000-0300-000007000000}">
          <x14:formula1>
            <xm:f>プルダウン!$B$1:$B$3</xm:f>
          </x14:formula1>
          <xm:sqref>L5:AK5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V177"/>
  <sheetViews>
    <sheetView showGridLines="0" view="pageBreakPreview" zoomScaleNormal="120" zoomScaleSheetLayoutView="100" workbookViewId="0">
      <selection activeCell="AX40" sqref="AX40"/>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168</v>
      </c>
    </row>
    <row r="2" spans="1:47" ht="14">
      <c r="A2" s="281" t="str">
        <f>IF(AG4&lt;&gt;"",IF(OR(AU4&lt;&gt;"",AU11&lt;&gt;"",AU24&lt;&gt;""),"エラー：未入力の項目がありますので、入力してください。",""),"")</f>
        <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row>
    <row r="3" spans="1:47" s="28" customFormat="1" ht="12" customHeight="1">
      <c r="A3" s="283" t="s">
        <v>21</v>
      </c>
      <c r="B3" s="56" t="s">
        <v>0</v>
      </c>
      <c r="C3" s="57"/>
      <c r="D3" s="57"/>
      <c r="E3" s="56"/>
      <c r="F3" s="56"/>
      <c r="G3" s="56"/>
      <c r="H3" s="56"/>
      <c r="I3" s="56"/>
      <c r="J3" s="56"/>
      <c r="K3" s="58"/>
      <c r="L3" s="286"/>
      <c r="M3" s="286"/>
      <c r="N3" s="286"/>
      <c r="O3" s="286"/>
      <c r="P3" s="286"/>
      <c r="Q3" s="286"/>
      <c r="R3" s="286"/>
      <c r="S3" s="286"/>
      <c r="T3" s="286"/>
      <c r="U3" s="286"/>
      <c r="V3" s="286"/>
      <c r="W3" s="286"/>
      <c r="X3" s="286"/>
      <c r="Y3" s="286"/>
      <c r="Z3" s="286"/>
      <c r="AA3" s="286"/>
      <c r="AB3" s="286"/>
      <c r="AC3" s="286"/>
      <c r="AD3" s="286"/>
      <c r="AE3" s="286"/>
      <c r="AF3" s="287"/>
      <c r="AG3" s="288" t="s">
        <v>128</v>
      </c>
      <c r="AH3" s="289"/>
      <c r="AI3" s="289"/>
      <c r="AJ3" s="289"/>
      <c r="AK3" s="289"/>
      <c r="AL3" s="289"/>
      <c r="AM3" s="290"/>
      <c r="AP3" s="29"/>
    </row>
    <row r="4" spans="1:47" s="28" customFormat="1" ht="20.25" customHeight="1">
      <c r="A4" s="284"/>
      <c r="B4" s="59" t="s">
        <v>160</v>
      </c>
      <c r="C4" s="60"/>
      <c r="D4" s="60"/>
      <c r="E4" s="59"/>
      <c r="F4" s="59"/>
      <c r="G4" s="59"/>
      <c r="H4" s="59"/>
      <c r="I4" s="59"/>
      <c r="J4" s="59"/>
      <c r="K4" s="61"/>
      <c r="L4" s="257"/>
      <c r="M4" s="258"/>
      <c r="N4" s="258"/>
      <c r="O4" s="258"/>
      <c r="P4" s="258"/>
      <c r="Q4" s="258"/>
      <c r="R4" s="258"/>
      <c r="S4" s="258"/>
      <c r="T4" s="258"/>
      <c r="U4" s="258"/>
      <c r="V4" s="258"/>
      <c r="W4" s="258"/>
      <c r="X4" s="258"/>
      <c r="Y4" s="258"/>
      <c r="Z4" s="258"/>
      <c r="AA4" s="258"/>
      <c r="AB4" s="258"/>
      <c r="AC4" s="258"/>
      <c r="AD4" s="258"/>
      <c r="AE4" s="258"/>
      <c r="AF4" s="259"/>
      <c r="AG4" s="263"/>
      <c r="AH4" s="264"/>
      <c r="AI4" s="264"/>
      <c r="AJ4" s="264"/>
      <c r="AK4" s="264"/>
      <c r="AL4" s="264"/>
      <c r="AM4" s="265"/>
      <c r="AP4" s="239"/>
      <c r="AQ4" s="239"/>
      <c r="AR4" s="239"/>
      <c r="AS4" s="239"/>
      <c r="AT4" s="239"/>
      <c r="AU4" s="71" t="str">
        <f>IF(AG4&lt;&gt;"",IF(OR(L5="",AC8="",L9=""),"基本情報エラー：未入力の項目がありますので、入力してください。",""),"")</f>
        <v/>
      </c>
    </row>
    <row r="5" spans="1:47" s="28" customFormat="1" ht="21.75" customHeight="1">
      <c r="A5" s="284"/>
      <c r="B5" s="240" t="s">
        <v>25</v>
      </c>
      <c r="C5" s="240"/>
      <c r="D5" s="240"/>
      <c r="E5" s="240"/>
      <c r="F5" s="240"/>
      <c r="G5" s="240"/>
      <c r="H5" s="240"/>
      <c r="I5" s="240"/>
      <c r="J5" s="240"/>
      <c r="K5" s="241"/>
      <c r="L5" s="242"/>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4"/>
      <c r="AL5" s="86"/>
      <c r="AM5" s="87"/>
      <c r="AP5" s="41"/>
      <c r="AQ5" s="41"/>
      <c r="AR5" s="41"/>
      <c r="AS5" s="41"/>
      <c r="AT5" s="41"/>
    </row>
    <row r="6" spans="1:47" s="28" customFormat="1" ht="17.25" customHeight="1">
      <c r="A6" s="284"/>
      <c r="B6" s="250" t="s">
        <v>161</v>
      </c>
      <c r="C6" s="250"/>
      <c r="D6" s="250"/>
      <c r="E6" s="250"/>
      <c r="F6" s="250"/>
      <c r="G6" s="250"/>
      <c r="H6" s="250"/>
      <c r="I6" s="250"/>
      <c r="J6" s="250"/>
      <c r="K6" s="251"/>
      <c r="L6" s="92" t="s">
        <v>5</v>
      </c>
      <c r="M6" s="92"/>
      <c r="N6" s="92"/>
      <c r="O6" s="92"/>
      <c r="P6" s="92"/>
      <c r="Q6" s="266"/>
      <c r="R6" s="266"/>
      <c r="S6" s="266"/>
      <c r="T6" s="266"/>
      <c r="U6" s="266"/>
      <c r="V6" s="266"/>
      <c r="W6" s="92" t="s">
        <v>6</v>
      </c>
      <c r="X6" s="92"/>
      <c r="Y6" s="92"/>
      <c r="Z6" s="92"/>
      <c r="AA6" s="92"/>
      <c r="AB6" s="92"/>
      <c r="AC6" s="254"/>
      <c r="AD6" s="254"/>
      <c r="AE6" s="254"/>
      <c r="AF6" s="254"/>
      <c r="AG6" s="254"/>
      <c r="AH6" s="254"/>
      <c r="AI6" s="254"/>
      <c r="AJ6" s="254"/>
      <c r="AK6" s="254"/>
      <c r="AL6" s="254"/>
      <c r="AM6" s="255"/>
      <c r="AP6" s="29"/>
      <c r="AT6" s="256"/>
    </row>
    <row r="7" spans="1:47" s="28" customFormat="1" ht="20.25" customHeight="1">
      <c r="A7" s="284"/>
      <c r="B7" s="252"/>
      <c r="C7" s="252"/>
      <c r="D7" s="252"/>
      <c r="E7" s="252"/>
      <c r="F7" s="252"/>
      <c r="G7" s="252"/>
      <c r="H7" s="252"/>
      <c r="I7" s="252"/>
      <c r="J7" s="252"/>
      <c r="K7" s="253"/>
      <c r="L7" s="257"/>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9"/>
      <c r="AP7" s="29"/>
      <c r="AT7" s="256"/>
    </row>
    <row r="8" spans="1:47" s="28" customFormat="1" ht="21" customHeight="1">
      <c r="A8" s="284"/>
      <c r="B8" s="62" t="s">
        <v>7</v>
      </c>
      <c r="C8" s="80"/>
      <c r="D8" s="80"/>
      <c r="E8" s="62"/>
      <c r="F8" s="62"/>
      <c r="G8" s="62"/>
      <c r="H8" s="62"/>
      <c r="I8" s="62"/>
      <c r="J8" s="62"/>
      <c r="K8" s="63"/>
      <c r="L8" s="260" t="s">
        <v>8</v>
      </c>
      <c r="M8" s="261"/>
      <c r="N8" s="261"/>
      <c r="O8" s="262"/>
      <c r="P8" s="245"/>
      <c r="Q8" s="246"/>
      <c r="R8" s="246"/>
      <c r="S8" s="246"/>
      <c r="T8" s="246"/>
      <c r="U8" s="246"/>
      <c r="V8" s="246"/>
      <c r="W8" s="246"/>
      <c r="X8" s="246"/>
      <c r="Y8" s="246"/>
      <c r="Z8" s="260" t="s">
        <v>24</v>
      </c>
      <c r="AA8" s="261"/>
      <c r="AB8" s="262"/>
      <c r="AC8" s="298"/>
      <c r="AD8" s="248"/>
      <c r="AE8" s="248"/>
      <c r="AF8" s="248"/>
      <c r="AG8" s="248"/>
      <c r="AH8" s="248"/>
      <c r="AI8" s="248"/>
      <c r="AJ8" s="248"/>
      <c r="AK8" s="248"/>
      <c r="AL8" s="248"/>
      <c r="AM8" s="249"/>
      <c r="AO8" s="28" t="str">
        <f>IFERROR(VLOOKUP(AG4,#REF!,8,0),"")</f>
        <v/>
      </c>
      <c r="AP8" s="29"/>
    </row>
    <row r="9" spans="1:47" s="28" customFormat="1" ht="20.25" customHeight="1">
      <c r="A9" s="285"/>
      <c r="B9" s="62" t="s">
        <v>20</v>
      </c>
      <c r="C9" s="80"/>
      <c r="D9" s="80"/>
      <c r="E9" s="62"/>
      <c r="F9" s="62"/>
      <c r="G9" s="62"/>
      <c r="H9" s="62"/>
      <c r="I9" s="62"/>
      <c r="J9" s="62"/>
      <c r="K9" s="63"/>
      <c r="L9" s="293"/>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c r="AP9" s="29"/>
    </row>
    <row r="10" spans="1:47" s="28" customFormat="1" ht="10" customHeight="1">
      <c r="A10" s="54"/>
      <c r="B10" s="2"/>
      <c r="C10" s="3"/>
      <c r="D10" s="3"/>
      <c r="E10" s="2"/>
      <c r="F10" s="2"/>
      <c r="G10" s="2"/>
      <c r="H10" s="2"/>
      <c r="I10" s="2"/>
      <c r="J10" s="2"/>
      <c r="K10" s="2"/>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P10" s="29"/>
    </row>
    <row r="11" spans="1:47" s="28" customFormat="1" ht="19.5" customHeight="1">
      <c r="A11" s="66" t="s">
        <v>291</v>
      </c>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71" t="str">
        <f>IF(E22&lt;&gt;0,IF(OR(E12="",E13="",A17="",J17=""),"基本情報エラー：未入力の項目がありますので、入力してください。",""),"")</f>
        <v/>
      </c>
    </row>
    <row r="12" spans="1:47" s="28" customFormat="1" ht="19.5" customHeight="1">
      <c r="A12" s="291" t="s">
        <v>158</v>
      </c>
      <c r="B12" s="291"/>
      <c r="C12" s="291"/>
      <c r="D12" s="291"/>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P12" s="29"/>
    </row>
    <row r="13" spans="1:47" s="28" customFormat="1" ht="19.5" customHeight="1">
      <c r="A13" s="291" t="s">
        <v>159</v>
      </c>
      <c r="B13" s="291"/>
      <c r="C13" s="291"/>
      <c r="D13" s="291"/>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P13" s="29"/>
    </row>
    <row r="14" spans="1:47" s="28" customFormat="1" ht="10" customHeight="1" thickBot="1">
      <c r="I14" s="30"/>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29"/>
    </row>
    <row r="15" spans="1:47" s="28" customFormat="1" ht="23.25" customHeight="1" thickBot="1">
      <c r="A15" s="67"/>
      <c r="B15" s="191" t="s">
        <v>170</v>
      </c>
      <c r="C15" s="191"/>
      <c r="D15" s="191"/>
      <c r="E15" s="192">
        <f>E22</f>
        <v>0</v>
      </c>
      <c r="F15" s="193"/>
      <c r="G15" s="193"/>
      <c r="H15" s="194"/>
      <c r="I15" s="55" t="s">
        <v>127</v>
      </c>
      <c r="J15" s="191" t="s">
        <v>171</v>
      </c>
      <c r="K15" s="191"/>
      <c r="L15" s="191"/>
      <c r="M15" s="191"/>
      <c r="N15" s="184">
        <v>200000</v>
      </c>
      <c r="O15" s="185"/>
      <c r="P15" s="185"/>
      <c r="Q15" s="185"/>
      <c r="R15" s="185"/>
      <c r="S15" s="89" t="s">
        <v>127</v>
      </c>
      <c r="T15" s="195" t="s">
        <v>169</v>
      </c>
      <c r="U15" s="196"/>
      <c r="V15" s="196"/>
      <c r="W15" s="197"/>
      <c r="X15" s="184">
        <f>MIN(E15,N15)</f>
        <v>0</v>
      </c>
      <c r="Y15" s="185"/>
      <c r="Z15" s="185"/>
      <c r="AA15" s="185"/>
      <c r="AB15" s="185"/>
      <c r="AC15" s="90" t="s">
        <v>127</v>
      </c>
      <c r="AD15" s="186" t="s">
        <v>296</v>
      </c>
      <c r="AE15" s="187"/>
      <c r="AF15" s="187"/>
      <c r="AG15" s="188"/>
      <c r="AH15" s="189">
        <f>ROUNDDOWN(X15*4/5,-3)</f>
        <v>0</v>
      </c>
      <c r="AI15" s="190"/>
      <c r="AJ15" s="190"/>
      <c r="AK15" s="190"/>
      <c r="AL15" s="190"/>
      <c r="AM15" s="91" t="s">
        <v>127</v>
      </c>
      <c r="AP15" s="29"/>
    </row>
    <row r="16" spans="1:47" s="28" customFormat="1" ht="15" customHeight="1">
      <c r="A16" s="232" t="s">
        <v>152</v>
      </c>
      <c r="B16" s="232"/>
      <c r="C16" s="232"/>
      <c r="D16" s="232"/>
      <c r="E16" s="232" t="s">
        <v>157</v>
      </c>
      <c r="F16" s="232"/>
      <c r="G16" s="232"/>
      <c r="H16" s="232"/>
      <c r="I16" s="232"/>
      <c r="J16" s="230" t="s">
        <v>153</v>
      </c>
      <c r="K16" s="230"/>
      <c r="L16" s="230"/>
      <c r="M16" s="230"/>
      <c r="N16" s="230"/>
      <c r="O16" s="230"/>
      <c r="P16" s="230"/>
      <c r="Q16" s="230"/>
      <c r="R16" s="230"/>
      <c r="S16" s="230"/>
      <c r="T16" s="230"/>
      <c r="U16" s="230"/>
      <c r="V16" s="230"/>
      <c r="W16" s="230"/>
      <c r="X16" s="230"/>
      <c r="Y16" s="230"/>
      <c r="Z16" s="230"/>
      <c r="AA16" s="230"/>
      <c r="AB16" s="230"/>
      <c r="AC16" s="230"/>
      <c r="AD16" s="233"/>
      <c r="AE16" s="233"/>
      <c r="AF16" s="233"/>
      <c r="AG16" s="233"/>
      <c r="AH16" s="233"/>
      <c r="AI16" s="233"/>
      <c r="AJ16" s="233"/>
      <c r="AK16" s="233"/>
      <c r="AL16" s="233"/>
      <c r="AM16" s="234"/>
      <c r="AP16" s="29"/>
    </row>
    <row r="17" spans="1:48" s="28" customFormat="1" ht="15" customHeight="1">
      <c r="A17" s="235"/>
      <c r="B17" s="236"/>
      <c r="C17" s="236"/>
      <c r="D17" s="237"/>
      <c r="E17" s="296"/>
      <c r="F17" s="297"/>
      <c r="G17" s="297"/>
      <c r="H17" s="297"/>
      <c r="I17" s="297"/>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P17" s="29"/>
    </row>
    <row r="18" spans="1:48" s="28" customFormat="1" ht="15" customHeight="1">
      <c r="A18" s="221"/>
      <c r="B18" s="222"/>
      <c r="C18" s="222"/>
      <c r="D18" s="223"/>
      <c r="E18" s="201"/>
      <c r="F18" s="202"/>
      <c r="G18" s="202"/>
      <c r="H18" s="202"/>
      <c r="I18" s="202"/>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P18" s="29"/>
    </row>
    <row r="19" spans="1:48" s="28" customFormat="1" ht="15" customHeight="1">
      <c r="A19" s="221"/>
      <c r="B19" s="222"/>
      <c r="C19" s="222"/>
      <c r="D19" s="223"/>
      <c r="E19" s="201"/>
      <c r="F19" s="202"/>
      <c r="G19" s="202"/>
      <c r="H19" s="202"/>
      <c r="I19" s="202"/>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P19" s="29"/>
    </row>
    <row r="20" spans="1:48" s="28" customFormat="1" ht="15" customHeight="1">
      <c r="A20" s="221"/>
      <c r="B20" s="222"/>
      <c r="C20" s="222"/>
      <c r="D20" s="223"/>
      <c r="E20" s="201"/>
      <c r="F20" s="202"/>
      <c r="G20" s="202"/>
      <c r="H20" s="202"/>
      <c r="I20" s="202"/>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P20" s="29"/>
    </row>
    <row r="21" spans="1:48" s="28" customFormat="1" ht="15" customHeight="1">
      <c r="A21" s="225"/>
      <c r="B21" s="226"/>
      <c r="C21" s="226"/>
      <c r="D21" s="227"/>
      <c r="E21" s="203"/>
      <c r="F21" s="204"/>
      <c r="G21" s="204"/>
      <c r="H21" s="204"/>
      <c r="I21" s="204"/>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29"/>
    </row>
    <row r="22" spans="1:48" s="28" customFormat="1" ht="15" customHeight="1">
      <c r="A22" s="198" t="s">
        <v>27</v>
      </c>
      <c r="B22" s="199"/>
      <c r="C22" s="199"/>
      <c r="D22" s="200"/>
      <c r="E22" s="205">
        <f>SUM(E17:I21)</f>
        <v>0</v>
      </c>
      <c r="F22" s="206"/>
      <c r="G22" s="206"/>
      <c r="H22" s="206"/>
      <c r="I22" s="206"/>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P22" s="29"/>
    </row>
    <row r="23" spans="1:48" s="28" customFormat="1" ht="10" customHeight="1">
      <c r="A23" s="54"/>
      <c r="B23" s="2"/>
      <c r="C23" s="3"/>
      <c r="D23" s="3"/>
      <c r="E23" s="2"/>
      <c r="F23" s="2"/>
      <c r="G23" s="2"/>
      <c r="H23" s="2"/>
      <c r="I23" s="2"/>
      <c r="J23" s="2"/>
      <c r="K23" s="2"/>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P23" s="29"/>
    </row>
    <row r="24" spans="1:48" s="28" customFormat="1" ht="19.5" customHeight="1">
      <c r="A24" s="66" t="s">
        <v>292</v>
      </c>
      <c r="I24" s="30"/>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29"/>
      <c r="AU24" s="71" t="str">
        <f>IF(E36&lt;&gt;0,IF(OR(G25="",G26="",G27="",A31="",J31=""),"基本情報エラー：未入力の項目がありますので、入力してください。",""),"")</f>
        <v/>
      </c>
    </row>
    <row r="25" spans="1:48" s="28" customFormat="1" ht="19.5" customHeight="1">
      <c r="A25" s="208" t="s">
        <v>162</v>
      </c>
      <c r="B25" s="209"/>
      <c r="C25" s="209"/>
      <c r="D25" s="209"/>
      <c r="E25" s="209"/>
      <c r="F25" s="209"/>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P25" s="29"/>
      <c r="AU25" s="40" t="s">
        <v>269</v>
      </c>
    </row>
    <row r="26" spans="1:48" s="28" customFormat="1" ht="19.5" customHeight="1">
      <c r="A26" s="208" t="s">
        <v>165</v>
      </c>
      <c r="B26" s="209"/>
      <c r="C26" s="209"/>
      <c r="D26" s="209"/>
      <c r="E26" s="209"/>
      <c r="F26" s="209"/>
      <c r="G26" s="218"/>
      <c r="H26" s="219"/>
      <c r="I26" s="219"/>
      <c r="J26" s="220"/>
      <c r="K26" s="208" t="s">
        <v>164</v>
      </c>
      <c r="L26" s="209"/>
      <c r="M26" s="209"/>
      <c r="N26" s="209"/>
      <c r="O26" s="209"/>
      <c r="P26" s="209"/>
      <c r="Q26" s="209"/>
      <c r="R26" s="209"/>
      <c r="S26" s="211"/>
      <c r="T26" s="215"/>
      <c r="U26" s="216"/>
      <c r="V26" s="216"/>
      <c r="W26" s="216"/>
      <c r="X26" s="216"/>
      <c r="Y26" s="216"/>
      <c r="Z26" s="216"/>
      <c r="AA26" s="216"/>
      <c r="AB26" s="216"/>
      <c r="AC26" s="216"/>
      <c r="AD26" s="216"/>
      <c r="AE26" s="216"/>
      <c r="AF26" s="216"/>
      <c r="AG26" s="216"/>
      <c r="AH26" s="216"/>
      <c r="AI26" s="216"/>
      <c r="AJ26" s="216"/>
      <c r="AK26" s="216"/>
      <c r="AL26" s="216"/>
      <c r="AM26" s="217"/>
      <c r="AP26" s="29"/>
      <c r="AU26" s="74"/>
      <c r="AV26" s="74" t="s">
        <v>284</v>
      </c>
    </row>
    <row r="27" spans="1:48" s="28" customFormat="1" ht="19.5" customHeight="1">
      <c r="A27" s="208" t="s">
        <v>163</v>
      </c>
      <c r="B27" s="209"/>
      <c r="C27" s="209"/>
      <c r="D27" s="209"/>
      <c r="E27" s="209"/>
      <c r="F27" s="211"/>
      <c r="G27" s="212"/>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4"/>
      <c r="AP27" s="29"/>
      <c r="AU27" s="74"/>
      <c r="AV27" s="74" t="str">
        <f>IFERROR(VLOOKUP(G26,AU28:AV29,2,0),"")</f>
        <v/>
      </c>
    </row>
    <row r="28" spans="1:48" s="28" customFormat="1" ht="10" customHeight="1" thickBot="1">
      <c r="I28" s="30"/>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29"/>
      <c r="AU28" s="74" t="s">
        <v>166</v>
      </c>
      <c r="AV28" s="74" t="str">
        <f>G25&amp;"及び"&amp;T26</f>
        <v>及び</v>
      </c>
    </row>
    <row r="29" spans="1:48" s="28" customFormat="1" ht="23.25" customHeight="1" thickBot="1">
      <c r="A29" s="67"/>
      <c r="B29" s="191" t="s">
        <v>170</v>
      </c>
      <c r="C29" s="191"/>
      <c r="D29" s="191"/>
      <c r="E29" s="192">
        <f>E36</f>
        <v>0</v>
      </c>
      <c r="F29" s="193"/>
      <c r="G29" s="193"/>
      <c r="H29" s="194"/>
      <c r="I29" s="55" t="s">
        <v>127</v>
      </c>
      <c r="J29" s="191" t="s">
        <v>171</v>
      </c>
      <c r="K29" s="191"/>
      <c r="L29" s="191"/>
      <c r="M29" s="191"/>
      <c r="N29" s="184">
        <f>IFERROR(VLOOKUP(G26,プルダウン!I1:J2,2,0),0)</f>
        <v>0</v>
      </c>
      <c r="O29" s="185"/>
      <c r="P29" s="185"/>
      <c r="Q29" s="185"/>
      <c r="R29" s="185"/>
      <c r="S29" s="89" t="s">
        <v>127</v>
      </c>
      <c r="T29" s="195" t="s">
        <v>169</v>
      </c>
      <c r="U29" s="196"/>
      <c r="V29" s="196"/>
      <c r="W29" s="197"/>
      <c r="X29" s="184">
        <f>MIN(E29,N29)</f>
        <v>0</v>
      </c>
      <c r="Y29" s="185"/>
      <c r="Z29" s="185"/>
      <c r="AA29" s="185"/>
      <c r="AB29" s="185"/>
      <c r="AC29" s="90" t="s">
        <v>127</v>
      </c>
      <c r="AD29" s="186" t="s">
        <v>296</v>
      </c>
      <c r="AE29" s="187"/>
      <c r="AF29" s="187"/>
      <c r="AG29" s="188"/>
      <c r="AH29" s="189">
        <f>ROUNDDOWN(X29*4/5,-3)</f>
        <v>0</v>
      </c>
      <c r="AI29" s="190"/>
      <c r="AJ29" s="190"/>
      <c r="AK29" s="190"/>
      <c r="AL29" s="190"/>
      <c r="AM29" s="91" t="s">
        <v>127</v>
      </c>
      <c r="AP29" s="29"/>
      <c r="AU29" s="74" t="s">
        <v>167</v>
      </c>
      <c r="AV29" s="74">
        <f>G25</f>
        <v>0</v>
      </c>
    </row>
    <row r="30" spans="1:48" s="28" customFormat="1" ht="15" customHeight="1">
      <c r="A30" s="229" t="s">
        <v>152</v>
      </c>
      <c r="B30" s="230"/>
      <c r="C30" s="230"/>
      <c r="D30" s="231"/>
      <c r="E30" s="232" t="s">
        <v>157</v>
      </c>
      <c r="F30" s="232"/>
      <c r="G30" s="232"/>
      <c r="H30" s="232"/>
      <c r="I30" s="232"/>
      <c r="J30" s="230" t="s">
        <v>153</v>
      </c>
      <c r="K30" s="230"/>
      <c r="L30" s="230"/>
      <c r="M30" s="230"/>
      <c r="N30" s="230"/>
      <c r="O30" s="230"/>
      <c r="P30" s="230"/>
      <c r="Q30" s="230"/>
      <c r="R30" s="230"/>
      <c r="S30" s="230"/>
      <c r="T30" s="230"/>
      <c r="U30" s="230"/>
      <c r="V30" s="230"/>
      <c r="W30" s="230"/>
      <c r="X30" s="230"/>
      <c r="Y30" s="230"/>
      <c r="Z30" s="230"/>
      <c r="AA30" s="230"/>
      <c r="AB30" s="230"/>
      <c r="AC30" s="230"/>
      <c r="AD30" s="233"/>
      <c r="AE30" s="233"/>
      <c r="AF30" s="233"/>
      <c r="AG30" s="233"/>
      <c r="AH30" s="233"/>
      <c r="AI30" s="233"/>
      <c r="AJ30" s="233"/>
      <c r="AK30" s="233"/>
      <c r="AL30" s="233"/>
      <c r="AM30" s="234"/>
      <c r="AP30" s="29"/>
    </row>
    <row r="31" spans="1:48" s="28" customFormat="1" ht="15" customHeight="1">
      <c r="A31" s="235"/>
      <c r="B31" s="236"/>
      <c r="C31" s="236"/>
      <c r="D31" s="237"/>
      <c r="E31" s="296"/>
      <c r="F31" s="297"/>
      <c r="G31" s="297"/>
      <c r="H31" s="297"/>
      <c r="I31" s="297"/>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P31" s="29"/>
    </row>
    <row r="32" spans="1:48" s="28" customFormat="1" ht="15" customHeight="1">
      <c r="A32" s="221"/>
      <c r="B32" s="222"/>
      <c r="C32" s="222"/>
      <c r="D32" s="223"/>
      <c r="E32" s="201"/>
      <c r="F32" s="202"/>
      <c r="G32" s="202"/>
      <c r="H32" s="202"/>
      <c r="I32" s="202"/>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P32" s="29"/>
    </row>
    <row r="33" spans="1:42" s="28" customFormat="1" ht="15" customHeight="1">
      <c r="A33" s="221"/>
      <c r="B33" s="222"/>
      <c r="C33" s="222"/>
      <c r="D33" s="223"/>
      <c r="E33" s="201"/>
      <c r="F33" s="202"/>
      <c r="G33" s="202"/>
      <c r="H33" s="202"/>
      <c r="I33" s="202"/>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P33" s="29"/>
    </row>
    <row r="34" spans="1:42" s="28" customFormat="1" ht="15" customHeight="1">
      <c r="A34" s="221"/>
      <c r="B34" s="222"/>
      <c r="C34" s="222"/>
      <c r="D34" s="223"/>
      <c r="E34" s="201"/>
      <c r="F34" s="202"/>
      <c r="G34" s="202"/>
      <c r="H34" s="202"/>
      <c r="I34" s="202"/>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P34" s="29"/>
    </row>
    <row r="35" spans="1:42" s="28" customFormat="1" ht="15" customHeight="1">
      <c r="A35" s="225"/>
      <c r="B35" s="226"/>
      <c r="C35" s="226"/>
      <c r="D35" s="227"/>
      <c r="E35" s="203"/>
      <c r="F35" s="204"/>
      <c r="G35" s="204"/>
      <c r="H35" s="204"/>
      <c r="I35" s="204"/>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29"/>
    </row>
    <row r="36" spans="1:42" s="28" customFormat="1" ht="15" customHeight="1">
      <c r="A36" s="198" t="s">
        <v>27</v>
      </c>
      <c r="B36" s="199"/>
      <c r="C36" s="199"/>
      <c r="D36" s="200"/>
      <c r="E36" s="205">
        <f>SUM(E31:I35)</f>
        <v>0</v>
      </c>
      <c r="F36" s="206"/>
      <c r="G36" s="206"/>
      <c r="H36" s="206"/>
      <c r="I36" s="206"/>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P36" s="29"/>
    </row>
    <row r="37" spans="1:42" ht="10" customHeight="1" thickBot="1">
      <c r="A37" s="31"/>
      <c r="B37" s="31"/>
      <c r="C37" s="31"/>
      <c r="D37" s="31"/>
      <c r="E37" s="31"/>
      <c r="F37" s="32"/>
      <c r="G37" s="32"/>
      <c r="H37" s="32"/>
      <c r="I37" s="32"/>
      <c r="J37" s="32"/>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row>
    <row r="38" spans="1:42" ht="24.75" customHeight="1" thickBot="1">
      <c r="A38" s="292" t="s">
        <v>86</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P38" s="47" t="str">
        <f>IF(COUNTIF(A39:A40,"○")=2,"OK","NG")</f>
        <v>NG</v>
      </c>
    </row>
    <row r="39" spans="1:42" ht="42.75" customHeight="1">
      <c r="A39" s="64"/>
      <c r="B39" s="272" t="s">
        <v>129</v>
      </c>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row>
    <row r="40" spans="1:42" ht="25.5" customHeight="1">
      <c r="A40" s="64"/>
      <c r="B40" s="273" t="s">
        <v>131</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row>
    <row r="41" spans="1:42" ht="8.25" customHeight="1">
      <c r="A41" s="34"/>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42"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42"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42"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42"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42"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42"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42"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39"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39"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39"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39"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39"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39"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39"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39"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39"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39"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row>
    <row r="91" spans="1:39" ht="26.25" hidden="1" customHeight="1">
      <c r="A91" s="36"/>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row>
    <row r="92" spans="1:39" ht="26.25" hidden="1" customHeight="1">
      <c r="A92" s="36"/>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row>
    <row r="93" spans="1:39" ht="26.25" hidden="1" customHeight="1">
      <c r="A93" s="36"/>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row>
    <row r="94" spans="1:39" ht="26.25" hidden="1" customHeight="1">
      <c r="A94" s="36"/>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row>
    <row r="95" spans="1:39" ht="26.25" hidden="1" customHeight="1">
      <c r="A95" s="36"/>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row>
    <row r="96" spans="1:39" ht="26.25" hidden="1" customHeight="1">
      <c r="A96" s="36"/>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row>
    <row r="97" spans="1:43" ht="26.25" hidden="1" customHeight="1">
      <c r="A97" s="36"/>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row>
    <row r="98" spans="1:43" ht="26.25" hidden="1" customHeight="1">
      <c r="A98" s="36"/>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row>
    <row r="99" spans="1:43" ht="26.25" hidden="1" customHeight="1">
      <c r="A99" s="36"/>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row>
    <row r="100" spans="1:43" ht="26.25" hidden="1" customHeight="1">
      <c r="A100" s="36"/>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row>
    <row r="101" spans="1:43" ht="26.25" hidden="1" customHeight="1">
      <c r="A101" s="36"/>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row>
    <row r="102" spans="1:43" ht="26.25" hidden="1" customHeight="1">
      <c r="A102" s="36"/>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row>
    <row r="103" spans="1:43" ht="26.25" hidden="1" customHeight="1">
      <c r="A103" s="36"/>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row>
    <row r="104" spans="1:43" ht="26.25" hidden="1" customHeight="1">
      <c r="A104" s="36"/>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P104" s="23" t="str">
        <f>IF(COUNTIF(A109:A110,"○")=2,"国保連へ申請","都道府県へ直接申請")</f>
        <v>都道府県へ直接申請</v>
      </c>
    </row>
    <row r="105" spans="1:43" ht="24.75" hidden="1" customHeight="1">
      <c r="AP105" s="37" t="str">
        <f>IF(COUNTIF(A109:A110,"○")=2,"国保連へ申請","都道府県へ直接申請")</f>
        <v>都道府県へ直接申請</v>
      </c>
      <c r="AQ105" s="38"/>
    </row>
    <row r="106" spans="1:43" ht="25.5" hidden="1" customHeight="1"/>
    <row r="107" spans="1:43" ht="25.5" hidden="1" customHeight="1" thickBot="1"/>
    <row r="108" spans="1:43" ht="20.25" hidden="1" customHeight="1" thickBot="1">
      <c r="A108" s="274" t="s">
        <v>87</v>
      </c>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6"/>
      <c r="AP108" s="37"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39"/>
    </row>
    <row r="109" spans="1:43" ht="13.5" hidden="1" customHeight="1" thickBot="1">
      <c r="A109" s="33"/>
      <c r="B109" s="277" t="s">
        <v>91</v>
      </c>
      <c r="C109" s="277"/>
      <c r="D109" s="277"/>
      <c r="E109" s="277"/>
      <c r="F109" s="277"/>
      <c r="G109" s="277"/>
      <c r="H109" s="277"/>
      <c r="I109" s="277"/>
      <c r="J109" s="277"/>
      <c r="K109" s="277"/>
      <c r="L109" s="277"/>
      <c r="M109" s="277"/>
      <c r="N109" s="277"/>
      <c r="O109" s="277"/>
      <c r="P109" s="277"/>
      <c r="Q109" s="277"/>
      <c r="R109" s="277"/>
      <c r="S109" s="277"/>
      <c r="T109" s="277"/>
      <c r="U109" s="277"/>
      <c r="V109" s="277"/>
      <c r="W109" s="278"/>
      <c r="X109" s="279" t="s">
        <v>102</v>
      </c>
      <c r="Y109" s="279"/>
      <c r="Z109" s="279"/>
      <c r="AA109" s="279"/>
      <c r="AB109" s="279"/>
      <c r="AC109" s="279"/>
      <c r="AD109" s="279"/>
      <c r="AE109" s="279"/>
      <c r="AF109" s="279"/>
      <c r="AG109" s="279"/>
      <c r="AH109" s="279"/>
      <c r="AI109" s="279"/>
      <c r="AJ109" s="279"/>
      <c r="AK109" s="279"/>
      <c r="AL109" s="279"/>
      <c r="AM109" s="280"/>
    </row>
    <row r="110" spans="1:43" ht="13.5" hidden="1" customHeight="1" thickBot="1">
      <c r="A110" s="33"/>
      <c r="B110" s="267" t="s">
        <v>92</v>
      </c>
      <c r="C110" s="267"/>
      <c r="D110" s="267"/>
      <c r="E110" s="268"/>
      <c r="F110" s="267"/>
      <c r="G110" s="267"/>
      <c r="H110" s="267"/>
      <c r="I110" s="267"/>
      <c r="J110" s="267"/>
      <c r="K110" s="267"/>
      <c r="L110" s="267"/>
      <c r="M110" s="267"/>
      <c r="N110" s="267"/>
      <c r="O110" s="267"/>
      <c r="P110" s="267"/>
      <c r="Q110" s="267"/>
      <c r="R110" s="267"/>
      <c r="S110" s="267"/>
      <c r="T110" s="267"/>
      <c r="U110" s="267"/>
      <c r="V110" s="267"/>
      <c r="W110" s="269"/>
      <c r="X110" s="270" t="s">
        <v>85</v>
      </c>
      <c r="Y110" s="270"/>
      <c r="Z110" s="270"/>
      <c r="AA110" s="270"/>
      <c r="AB110" s="270"/>
      <c r="AC110" s="270"/>
      <c r="AD110" s="270"/>
      <c r="AE110" s="270"/>
      <c r="AF110" s="270"/>
      <c r="AG110" s="270"/>
      <c r="AH110" s="270"/>
      <c r="AI110" s="270"/>
      <c r="AJ110" s="270"/>
      <c r="AK110" s="270"/>
      <c r="AL110" s="270"/>
      <c r="AM110" s="271"/>
    </row>
    <row r="111" spans="1:43" s="40" customFormat="1" ht="18.75" hidden="1" customHeight="1">
      <c r="C111" s="41" t="s">
        <v>64</v>
      </c>
      <c r="AP111" s="41"/>
    </row>
    <row r="112" spans="1:43" s="40" customFormat="1" ht="18.75" hidden="1" customHeight="1">
      <c r="A112" s="40">
        <v>1</v>
      </c>
      <c r="B112" s="42" t="s">
        <v>37</v>
      </c>
      <c r="C112" s="43">
        <v>10000</v>
      </c>
      <c r="D112" s="40" t="s">
        <v>38</v>
      </c>
      <c r="E112" s="44">
        <v>1</v>
      </c>
      <c r="H112" s="40" t="s">
        <v>116</v>
      </c>
      <c r="AP112" s="41"/>
    </row>
    <row r="113" spans="1:42" s="40" customFormat="1" ht="18.75" hidden="1" customHeight="1">
      <c r="A113" s="40">
        <v>2</v>
      </c>
      <c r="B113" s="42" t="s">
        <v>39</v>
      </c>
      <c r="C113" s="43">
        <v>15000</v>
      </c>
      <c r="D113" s="40" t="s">
        <v>38</v>
      </c>
      <c r="E113" s="44">
        <v>2</v>
      </c>
      <c r="H113" s="40" t="s">
        <v>117</v>
      </c>
      <c r="AP113" s="41"/>
    </row>
    <row r="114" spans="1:42" s="40" customFormat="1" ht="18.75" hidden="1" customHeight="1">
      <c r="A114" s="40">
        <v>3</v>
      </c>
      <c r="B114" s="42" t="s">
        <v>40</v>
      </c>
      <c r="C114" s="43">
        <v>20000</v>
      </c>
      <c r="D114" s="40" t="s">
        <v>38</v>
      </c>
      <c r="E114" s="44">
        <v>3</v>
      </c>
      <c r="H114" s="40" t="s">
        <v>118</v>
      </c>
      <c r="AP114" s="41"/>
    </row>
    <row r="115" spans="1:42" s="40" customFormat="1" ht="18.75" hidden="1" customHeight="1">
      <c r="A115" s="40">
        <v>4</v>
      </c>
      <c r="B115" s="42" t="s">
        <v>41</v>
      </c>
      <c r="C115" s="43">
        <v>10000</v>
      </c>
      <c r="D115" s="40" t="s">
        <v>38</v>
      </c>
      <c r="E115" s="44">
        <v>4</v>
      </c>
      <c r="H115" s="40" t="s">
        <v>119</v>
      </c>
      <c r="AP115" s="41"/>
    </row>
    <row r="116" spans="1:42" s="40" customFormat="1" ht="18.75" hidden="1" customHeight="1">
      <c r="A116" s="40">
        <v>5</v>
      </c>
      <c r="B116" s="42" t="s">
        <v>11</v>
      </c>
      <c r="C116" s="43">
        <v>10000</v>
      </c>
      <c r="D116" s="40" t="s">
        <v>38</v>
      </c>
      <c r="E116" s="44">
        <v>5</v>
      </c>
      <c r="H116" s="40" t="s">
        <v>120</v>
      </c>
      <c r="AP116" s="41"/>
    </row>
    <row r="117" spans="1:42" s="40" customFormat="1" ht="18.75" hidden="1" customHeight="1">
      <c r="A117" s="40">
        <v>6</v>
      </c>
      <c r="B117" s="42" t="s">
        <v>42</v>
      </c>
      <c r="C117" s="43">
        <v>10000</v>
      </c>
      <c r="D117" s="40" t="s">
        <v>38</v>
      </c>
      <c r="E117" s="44">
        <v>6</v>
      </c>
      <c r="H117" s="40" t="s">
        <v>121</v>
      </c>
      <c r="AP117" s="41"/>
    </row>
    <row r="118" spans="1:42" s="40" customFormat="1" ht="18.75" hidden="1" customHeight="1">
      <c r="A118" s="40">
        <v>7</v>
      </c>
      <c r="B118" s="42" t="s">
        <v>43</v>
      </c>
      <c r="C118" s="43">
        <v>15000</v>
      </c>
      <c r="D118" s="40" t="s">
        <v>38</v>
      </c>
      <c r="E118" s="44">
        <v>7</v>
      </c>
      <c r="H118" s="40" t="s">
        <v>122</v>
      </c>
      <c r="AP118" s="41"/>
    </row>
    <row r="119" spans="1:42" s="40" customFormat="1" ht="18.75" hidden="1" customHeight="1">
      <c r="A119" s="40">
        <v>8</v>
      </c>
      <c r="B119" s="42" t="s">
        <v>44</v>
      </c>
      <c r="C119" s="43">
        <v>20000</v>
      </c>
      <c r="D119" s="40" t="s">
        <v>38</v>
      </c>
      <c r="E119" s="44">
        <v>8</v>
      </c>
      <c r="H119" s="40" t="s">
        <v>123</v>
      </c>
      <c r="AP119" s="41"/>
    </row>
    <row r="120" spans="1:42" s="40" customFormat="1" ht="18.75" hidden="1" customHeight="1">
      <c r="A120" s="40">
        <v>9</v>
      </c>
      <c r="B120" s="42" t="s">
        <v>22</v>
      </c>
      <c r="C120" s="43">
        <v>10000</v>
      </c>
      <c r="D120" s="40" t="s">
        <v>38</v>
      </c>
      <c r="E120" s="44">
        <v>9</v>
      </c>
      <c r="H120" s="40" t="s">
        <v>113</v>
      </c>
      <c r="AP120" s="41"/>
    </row>
    <row r="121" spans="1:42" s="40" customFormat="1" ht="18.75" hidden="1" customHeight="1">
      <c r="A121" s="40">
        <v>10</v>
      </c>
      <c r="B121" s="42" t="s">
        <v>65</v>
      </c>
      <c r="C121" s="43">
        <v>5000</v>
      </c>
      <c r="D121" s="40" t="s">
        <v>38</v>
      </c>
      <c r="E121" s="44">
        <v>10</v>
      </c>
      <c r="H121" s="40" t="s">
        <v>114</v>
      </c>
      <c r="AP121" s="41"/>
    </row>
    <row r="122" spans="1:42" s="40" customFormat="1" ht="18.75" hidden="1" customHeight="1">
      <c r="A122" s="40">
        <v>11</v>
      </c>
      <c r="B122" s="40" t="s">
        <v>66</v>
      </c>
      <c r="C122" s="43">
        <v>10000</v>
      </c>
      <c r="D122" s="40" t="s">
        <v>38</v>
      </c>
      <c r="E122" s="44">
        <v>11</v>
      </c>
      <c r="H122" s="5" t="s">
        <v>112</v>
      </c>
      <c r="AP122" s="41"/>
    </row>
    <row r="123" spans="1:42" s="40" customFormat="1" ht="18.75" hidden="1" customHeight="1">
      <c r="A123" s="40">
        <v>12</v>
      </c>
      <c r="B123" s="40" t="s">
        <v>47</v>
      </c>
      <c r="C123" s="43">
        <v>10000</v>
      </c>
      <c r="D123" s="40" t="s">
        <v>38</v>
      </c>
      <c r="E123" s="44">
        <v>12</v>
      </c>
      <c r="AP123" s="41"/>
    </row>
    <row r="124" spans="1:42" s="40" customFormat="1" ht="18.75" hidden="1" customHeight="1">
      <c r="A124" s="40">
        <v>13</v>
      </c>
      <c r="B124" s="40" t="s">
        <v>48</v>
      </c>
      <c r="C124" s="43">
        <v>15000</v>
      </c>
      <c r="D124" s="40" t="s">
        <v>38</v>
      </c>
      <c r="E124" s="44">
        <v>13</v>
      </c>
      <c r="AP124" s="41"/>
    </row>
    <row r="125" spans="1:42" s="40" customFormat="1" ht="18.75" hidden="1" customHeight="1">
      <c r="A125" s="40">
        <v>14</v>
      </c>
      <c r="B125" s="40" t="s">
        <v>49</v>
      </c>
      <c r="C125" s="43">
        <v>20000</v>
      </c>
      <c r="D125" s="40" t="s">
        <v>38</v>
      </c>
      <c r="E125" s="44">
        <v>14</v>
      </c>
      <c r="AP125" s="41"/>
    </row>
    <row r="126" spans="1:42" s="40" customFormat="1" ht="18.75" hidden="1" customHeight="1">
      <c r="A126" s="40">
        <v>15</v>
      </c>
      <c r="B126" s="40" t="s">
        <v>12</v>
      </c>
      <c r="C126" s="43">
        <v>10000</v>
      </c>
      <c r="D126" s="40" t="s">
        <v>38</v>
      </c>
      <c r="E126" s="44">
        <v>15</v>
      </c>
      <c r="AP126" s="41"/>
    </row>
    <row r="127" spans="1:42" s="40" customFormat="1" ht="18.75" hidden="1" customHeight="1">
      <c r="A127" s="40">
        <v>16</v>
      </c>
      <c r="B127" s="40" t="s">
        <v>13</v>
      </c>
      <c r="C127" s="43">
        <v>10000</v>
      </c>
      <c r="D127" s="40" t="s">
        <v>38</v>
      </c>
      <c r="E127" s="44">
        <v>16</v>
      </c>
      <c r="AP127" s="41"/>
    </row>
    <row r="128" spans="1:42" s="40" customFormat="1" ht="18.75" hidden="1" customHeight="1">
      <c r="A128" s="40">
        <v>17</v>
      </c>
      <c r="B128" s="40" t="s">
        <v>14</v>
      </c>
      <c r="C128" s="43">
        <v>5000</v>
      </c>
      <c r="D128" s="40" t="s">
        <v>38</v>
      </c>
      <c r="E128" s="44">
        <v>17</v>
      </c>
      <c r="AP128" s="41"/>
    </row>
    <row r="129" spans="1:42" s="40" customFormat="1" ht="18.75" hidden="1" customHeight="1">
      <c r="A129" s="40">
        <v>18</v>
      </c>
      <c r="B129" s="40" t="s">
        <v>15</v>
      </c>
      <c r="C129" s="43">
        <v>10000</v>
      </c>
      <c r="D129" s="40" t="s">
        <v>38</v>
      </c>
      <c r="E129" s="44">
        <v>18</v>
      </c>
      <c r="AP129" s="41"/>
    </row>
    <row r="130" spans="1:42" s="40" customFormat="1" ht="18.75" hidden="1" customHeight="1">
      <c r="A130" s="40">
        <v>19</v>
      </c>
      <c r="B130" s="40" t="s">
        <v>16</v>
      </c>
      <c r="C130" s="43">
        <v>10000</v>
      </c>
      <c r="D130" s="40" t="s">
        <v>38</v>
      </c>
      <c r="E130" s="44">
        <v>19</v>
      </c>
      <c r="AP130" s="41"/>
    </row>
    <row r="131" spans="1:42" s="40" customFormat="1" ht="18.75" hidden="1" customHeight="1">
      <c r="A131" s="40">
        <v>20</v>
      </c>
      <c r="B131" s="40" t="s">
        <v>17</v>
      </c>
      <c r="C131" s="43">
        <v>10000</v>
      </c>
      <c r="D131" s="40" t="s">
        <v>38</v>
      </c>
      <c r="E131" s="44">
        <v>20</v>
      </c>
      <c r="AP131" s="41"/>
    </row>
    <row r="132" spans="1:42" s="40" customFormat="1" ht="18.75" hidden="1" customHeight="1">
      <c r="A132" s="40">
        <v>21</v>
      </c>
      <c r="B132" s="40" t="s">
        <v>45</v>
      </c>
      <c r="C132" s="43">
        <v>5000</v>
      </c>
      <c r="D132" s="40" t="s">
        <v>38</v>
      </c>
      <c r="E132" s="44">
        <v>21</v>
      </c>
      <c r="AP132" s="41"/>
    </row>
    <row r="133" spans="1:42" s="40" customFormat="1" ht="18.75" hidden="1" customHeight="1">
      <c r="A133" s="40">
        <v>22</v>
      </c>
      <c r="B133" s="40" t="s">
        <v>18</v>
      </c>
      <c r="C133" s="43">
        <v>10000</v>
      </c>
      <c r="D133" s="40" t="s">
        <v>38</v>
      </c>
      <c r="E133" s="44">
        <v>22</v>
      </c>
      <c r="AP133" s="41"/>
    </row>
    <row r="134" spans="1:42" s="40" customFormat="1" ht="18.75" hidden="1" customHeight="1">
      <c r="A134" s="45">
        <v>23</v>
      </c>
      <c r="B134" s="45" t="s">
        <v>19</v>
      </c>
      <c r="C134" s="46">
        <v>10000</v>
      </c>
      <c r="D134" s="45" t="s">
        <v>38</v>
      </c>
      <c r="E134" s="44">
        <v>23</v>
      </c>
      <c r="F134" s="45"/>
      <c r="AP134" s="41"/>
    </row>
    <row r="135" spans="1:42" s="40" customFormat="1" ht="18.75" hidden="1" customHeight="1">
      <c r="A135" s="40">
        <v>24</v>
      </c>
      <c r="B135" s="40" t="s">
        <v>50</v>
      </c>
      <c r="C135" s="43">
        <v>30000</v>
      </c>
      <c r="D135" s="40" t="s">
        <v>68</v>
      </c>
      <c r="E135" s="44">
        <v>24</v>
      </c>
      <c r="AP135" s="41"/>
    </row>
    <row r="136" spans="1:42" s="40" customFormat="1" ht="18.75" hidden="1" customHeight="1">
      <c r="A136" s="40">
        <v>25</v>
      </c>
      <c r="B136" s="40" t="s">
        <v>51</v>
      </c>
      <c r="C136" s="43">
        <v>40000</v>
      </c>
      <c r="D136" s="40" t="s">
        <v>68</v>
      </c>
      <c r="E136" s="44">
        <v>25</v>
      </c>
      <c r="AP136" s="41"/>
    </row>
    <row r="137" spans="1:42" s="40" customFormat="1" ht="18.75" hidden="1" customHeight="1">
      <c r="A137" s="40">
        <v>26</v>
      </c>
      <c r="B137" s="40" t="s">
        <v>52</v>
      </c>
      <c r="C137" s="43">
        <v>50000</v>
      </c>
      <c r="D137" s="40" t="s">
        <v>68</v>
      </c>
      <c r="E137" s="44">
        <v>26</v>
      </c>
      <c r="AP137" s="41"/>
    </row>
    <row r="138" spans="1:42" s="40" customFormat="1" ht="18.75" hidden="1" customHeight="1">
      <c r="A138" s="40">
        <v>27</v>
      </c>
      <c r="B138" s="40" t="s">
        <v>53</v>
      </c>
      <c r="C138" s="43">
        <v>60000</v>
      </c>
      <c r="D138" s="40" t="s">
        <v>68</v>
      </c>
      <c r="E138" s="44">
        <v>27</v>
      </c>
      <c r="AP138" s="41"/>
    </row>
    <row r="139" spans="1:42" s="40" customFormat="1" ht="18.75" hidden="1" customHeight="1">
      <c r="A139" s="40">
        <v>28</v>
      </c>
      <c r="B139" s="40" t="s">
        <v>54</v>
      </c>
      <c r="C139" s="43">
        <v>70000</v>
      </c>
      <c r="D139" s="40" t="s">
        <v>68</v>
      </c>
      <c r="E139" s="44">
        <v>28</v>
      </c>
      <c r="AP139" s="41"/>
    </row>
    <row r="140" spans="1:42" s="40" customFormat="1" ht="18.75" hidden="1" customHeight="1">
      <c r="A140" s="40">
        <v>29</v>
      </c>
      <c r="B140" s="40" t="s">
        <v>55</v>
      </c>
      <c r="C140" s="43">
        <v>10000</v>
      </c>
      <c r="D140" s="40" t="s">
        <v>68</v>
      </c>
      <c r="E140" s="44">
        <v>29</v>
      </c>
      <c r="AP140" s="41"/>
    </row>
    <row r="141" spans="1:42" s="40" customFormat="1" ht="18.75" hidden="1" customHeight="1">
      <c r="A141" s="40">
        <v>30</v>
      </c>
      <c r="B141" s="40" t="s">
        <v>67</v>
      </c>
      <c r="C141" s="43">
        <v>20000</v>
      </c>
      <c r="D141" s="40" t="s">
        <v>68</v>
      </c>
      <c r="E141" s="44">
        <v>30</v>
      </c>
      <c r="AP141" s="41"/>
    </row>
    <row r="142" spans="1:42" s="40" customFormat="1" ht="18.75" hidden="1" customHeight="1">
      <c r="A142" s="40">
        <v>31</v>
      </c>
      <c r="B142" s="40" t="s">
        <v>56</v>
      </c>
      <c r="C142" s="43">
        <v>30000</v>
      </c>
      <c r="D142" s="40" t="s">
        <v>68</v>
      </c>
      <c r="E142" s="44">
        <v>31</v>
      </c>
      <c r="AP142" s="41"/>
    </row>
    <row r="143" spans="1:42" s="40" customFormat="1" ht="18.75" hidden="1" customHeight="1">
      <c r="A143" s="40">
        <v>32</v>
      </c>
      <c r="B143" s="40" t="s">
        <v>57</v>
      </c>
      <c r="C143" s="43">
        <v>40000</v>
      </c>
      <c r="D143" s="40" t="s">
        <v>68</v>
      </c>
      <c r="E143" s="44">
        <v>32</v>
      </c>
      <c r="AP143" s="41"/>
    </row>
    <row r="144" spans="1:42" s="40" customFormat="1" ht="18.75" hidden="1" customHeight="1">
      <c r="A144" s="40">
        <v>33</v>
      </c>
      <c r="B144" s="40" t="s">
        <v>58</v>
      </c>
      <c r="C144" s="43">
        <v>50000</v>
      </c>
      <c r="D144" s="40" t="s">
        <v>68</v>
      </c>
      <c r="E144" s="44">
        <v>33</v>
      </c>
      <c r="AP144" s="41"/>
    </row>
    <row r="145" spans="1:42" s="40" customFormat="1" ht="18.75" hidden="1" customHeight="1">
      <c r="A145" s="40">
        <v>34</v>
      </c>
      <c r="B145" s="40" t="s">
        <v>59</v>
      </c>
      <c r="C145" s="43">
        <v>60000</v>
      </c>
      <c r="D145" s="40" t="s">
        <v>68</v>
      </c>
      <c r="E145" s="44">
        <v>34</v>
      </c>
      <c r="AP145" s="41"/>
    </row>
    <row r="146" spans="1:42" s="40" customFormat="1" ht="18.75" hidden="1" customHeight="1">
      <c r="A146" s="40">
        <v>35</v>
      </c>
      <c r="B146" s="40" t="s">
        <v>60</v>
      </c>
      <c r="C146" s="43">
        <v>70000</v>
      </c>
      <c r="D146" s="40" t="s">
        <v>68</v>
      </c>
      <c r="E146" s="44">
        <v>35</v>
      </c>
      <c r="AP146" s="41"/>
    </row>
    <row r="147" spans="1:42" s="40" customFormat="1" ht="18.75" hidden="1" customHeight="1">
      <c r="A147" s="40">
        <v>36</v>
      </c>
      <c r="B147" s="40" t="s">
        <v>61</v>
      </c>
      <c r="C147" s="43">
        <v>30000</v>
      </c>
      <c r="D147" s="40" t="s">
        <v>68</v>
      </c>
      <c r="E147" s="44">
        <v>36</v>
      </c>
      <c r="AP147" s="41"/>
    </row>
    <row r="148" spans="1:42" s="40" customFormat="1" ht="18.75" hidden="1" customHeight="1">
      <c r="A148" s="40">
        <v>37</v>
      </c>
      <c r="B148" s="40" t="s">
        <v>69</v>
      </c>
      <c r="C148" s="43">
        <v>40000</v>
      </c>
      <c r="D148" s="40" t="s">
        <v>68</v>
      </c>
      <c r="E148" s="44">
        <v>37</v>
      </c>
      <c r="AP148" s="41"/>
    </row>
    <row r="149" spans="1:42" s="40" customFormat="1" ht="18.75" hidden="1" customHeight="1">
      <c r="A149" s="40">
        <v>38</v>
      </c>
      <c r="B149" s="40" t="s">
        <v>70</v>
      </c>
      <c r="C149" s="43">
        <v>50000</v>
      </c>
      <c r="D149" s="40" t="s">
        <v>68</v>
      </c>
      <c r="E149" s="44">
        <v>38</v>
      </c>
      <c r="AP149" s="41"/>
    </row>
    <row r="150" spans="1:42" s="40" customFormat="1" ht="18.75" hidden="1" customHeight="1">
      <c r="A150" s="40">
        <v>39</v>
      </c>
      <c r="B150" s="40" t="s">
        <v>71</v>
      </c>
      <c r="C150" s="43">
        <v>60000</v>
      </c>
      <c r="D150" s="40" t="s">
        <v>68</v>
      </c>
      <c r="E150" s="44">
        <v>39</v>
      </c>
      <c r="AP150" s="41"/>
    </row>
    <row r="151" spans="1:42" s="40" customFormat="1" ht="18.75" hidden="1" customHeight="1">
      <c r="A151" s="40">
        <v>40</v>
      </c>
      <c r="B151" s="40" t="s">
        <v>95</v>
      </c>
      <c r="C151" s="43">
        <v>70000</v>
      </c>
      <c r="D151" s="40" t="s">
        <v>68</v>
      </c>
      <c r="E151" s="44">
        <v>40</v>
      </c>
      <c r="AP151" s="41"/>
    </row>
    <row r="152" spans="1:42" s="40" customFormat="1" ht="18.75" hidden="1" customHeight="1">
      <c r="A152" s="40">
        <v>41</v>
      </c>
      <c r="B152" s="40" t="s">
        <v>62</v>
      </c>
      <c r="C152" s="43">
        <v>30000</v>
      </c>
      <c r="D152" s="40" t="s">
        <v>68</v>
      </c>
      <c r="E152" s="44">
        <v>41</v>
      </c>
      <c r="AP152" s="41"/>
    </row>
    <row r="153" spans="1:42" s="40" customFormat="1" ht="18.75" hidden="1" customHeight="1">
      <c r="A153" s="40">
        <v>42</v>
      </c>
      <c r="B153" s="40" t="s">
        <v>72</v>
      </c>
      <c r="C153" s="43">
        <v>40000</v>
      </c>
      <c r="D153" s="40" t="s">
        <v>68</v>
      </c>
      <c r="E153" s="44">
        <v>42</v>
      </c>
      <c r="AP153" s="41"/>
    </row>
    <row r="154" spans="1:42" s="40" customFormat="1" ht="18.75" hidden="1" customHeight="1">
      <c r="A154" s="40">
        <v>43</v>
      </c>
      <c r="B154" s="40" t="s">
        <v>73</v>
      </c>
      <c r="C154" s="43">
        <v>50000</v>
      </c>
      <c r="D154" s="40" t="s">
        <v>68</v>
      </c>
      <c r="E154" s="44">
        <v>43</v>
      </c>
      <c r="AP154" s="41"/>
    </row>
    <row r="155" spans="1:42" s="40" customFormat="1" ht="18.75" hidden="1" customHeight="1">
      <c r="A155" s="40">
        <v>44</v>
      </c>
      <c r="B155" s="40" t="s">
        <v>74</v>
      </c>
      <c r="C155" s="43">
        <v>60000</v>
      </c>
      <c r="D155" s="40" t="s">
        <v>68</v>
      </c>
      <c r="E155" s="44">
        <v>44</v>
      </c>
      <c r="AP155" s="41"/>
    </row>
    <row r="156" spans="1:42" s="40" customFormat="1" ht="18.75" hidden="1" customHeight="1">
      <c r="A156" s="40">
        <v>45</v>
      </c>
      <c r="B156" s="40" t="s">
        <v>96</v>
      </c>
      <c r="C156" s="43">
        <v>70000</v>
      </c>
      <c r="D156" s="40" t="s">
        <v>68</v>
      </c>
      <c r="E156" s="44">
        <v>45</v>
      </c>
      <c r="AP156" s="41"/>
    </row>
    <row r="157" spans="1:42" s="40" customFormat="1" ht="18.75" hidden="1" customHeight="1">
      <c r="A157" s="40">
        <v>46</v>
      </c>
      <c r="B157" s="40" t="s">
        <v>63</v>
      </c>
      <c r="C157" s="43">
        <v>10000</v>
      </c>
      <c r="D157" s="40" t="s">
        <v>68</v>
      </c>
      <c r="E157" s="44">
        <v>46</v>
      </c>
      <c r="AP157" s="41"/>
    </row>
    <row r="158" spans="1:42" s="40" customFormat="1" ht="18.75" hidden="1" customHeight="1">
      <c r="A158" s="40">
        <v>47</v>
      </c>
      <c r="B158" s="40" t="s">
        <v>75</v>
      </c>
      <c r="C158" s="43">
        <v>15000</v>
      </c>
      <c r="D158" s="40" t="s">
        <v>68</v>
      </c>
      <c r="E158" s="44">
        <v>47</v>
      </c>
      <c r="AP158" s="41"/>
    </row>
    <row r="159" spans="1:42" s="40" customFormat="1" ht="18.75" hidden="1" customHeight="1">
      <c r="A159" s="40">
        <v>48</v>
      </c>
      <c r="B159" s="40" t="s">
        <v>76</v>
      </c>
      <c r="C159" s="43">
        <v>10000</v>
      </c>
      <c r="D159" s="40" t="s">
        <v>68</v>
      </c>
      <c r="E159" s="44">
        <v>48</v>
      </c>
      <c r="AP159" s="41"/>
    </row>
    <row r="160" spans="1:42" s="40" customFormat="1" ht="18.75" hidden="1" customHeight="1">
      <c r="A160" s="40">
        <v>49</v>
      </c>
      <c r="B160" s="40" t="s">
        <v>77</v>
      </c>
      <c r="C160" s="43">
        <v>20000</v>
      </c>
      <c r="D160" s="40" t="s">
        <v>68</v>
      </c>
      <c r="E160" s="44">
        <v>49</v>
      </c>
      <c r="AP160" s="41"/>
    </row>
    <row r="161" spans="1:42" s="40" customFormat="1" ht="18.75" hidden="1" customHeight="1">
      <c r="A161" s="40">
        <v>50</v>
      </c>
      <c r="B161" s="40" t="s">
        <v>78</v>
      </c>
      <c r="C161" s="43">
        <v>30000</v>
      </c>
      <c r="D161" s="40" t="s">
        <v>68</v>
      </c>
      <c r="E161" s="44">
        <v>50</v>
      </c>
      <c r="AP161" s="41"/>
    </row>
    <row r="162" spans="1:42" s="40" customFormat="1" ht="18.75" hidden="1" customHeight="1">
      <c r="A162" s="40">
        <v>51</v>
      </c>
      <c r="B162" s="40" t="s">
        <v>79</v>
      </c>
      <c r="C162" s="43">
        <v>40000</v>
      </c>
      <c r="D162" s="40" t="s">
        <v>68</v>
      </c>
      <c r="E162" s="44">
        <v>51</v>
      </c>
      <c r="AP162" s="41"/>
    </row>
    <row r="163" spans="1:42" s="40" customFormat="1" ht="18.75" hidden="1" customHeight="1">
      <c r="A163" s="40">
        <v>52</v>
      </c>
      <c r="B163" s="40" t="s">
        <v>80</v>
      </c>
      <c r="C163" s="43">
        <v>50000</v>
      </c>
      <c r="D163" s="40" t="s">
        <v>68</v>
      </c>
      <c r="E163" s="44">
        <v>52</v>
      </c>
      <c r="AP163" s="41"/>
    </row>
    <row r="164" spans="1:42" s="40" customFormat="1" ht="18.75" hidden="1" customHeight="1">
      <c r="A164" s="40">
        <v>53</v>
      </c>
      <c r="B164" s="40" t="s">
        <v>81</v>
      </c>
      <c r="C164" s="43">
        <v>60000</v>
      </c>
      <c r="D164" s="40" t="s">
        <v>68</v>
      </c>
      <c r="E164" s="44">
        <v>53</v>
      </c>
      <c r="AP164" s="41"/>
    </row>
    <row r="165" spans="1:42" s="40" customFormat="1" ht="18.75" hidden="1" customHeight="1">
      <c r="A165" s="40">
        <v>54</v>
      </c>
      <c r="B165" s="40" t="s">
        <v>82</v>
      </c>
      <c r="C165" s="43">
        <v>70000</v>
      </c>
      <c r="D165" s="40" t="s">
        <v>68</v>
      </c>
      <c r="E165" s="44">
        <v>54</v>
      </c>
      <c r="AP165" s="41"/>
    </row>
    <row r="166" spans="1:42" s="40" customFormat="1" ht="18.75" hidden="1" customHeight="1">
      <c r="A166" s="40">
        <v>55</v>
      </c>
      <c r="B166" s="40" t="s">
        <v>83</v>
      </c>
      <c r="C166" s="43">
        <v>10000</v>
      </c>
      <c r="D166" s="40" t="s">
        <v>68</v>
      </c>
      <c r="E166" s="44">
        <v>55</v>
      </c>
      <c r="AP166" s="41"/>
    </row>
    <row r="167" spans="1:42" s="40" customFormat="1" ht="18.75" hidden="1" customHeight="1">
      <c r="A167" s="40">
        <v>56</v>
      </c>
      <c r="B167" s="40" t="s">
        <v>84</v>
      </c>
      <c r="C167" s="43">
        <v>20000</v>
      </c>
      <c r="D167" s="40" t="s">
        <v>68</v>
      </c>
      <c r="E167" s="44">
        <v>56</v>
      </c>
      <c r="AP167" s="41"/>
    </row>
    <row r="168" spans="1:42" s="40" customFormat="1" ht="18.75" hidden="1" customHeight="1">
      <c r="B168" s="44"/>
      <c r="C168" s="44"/>
      <c r="D168" s="44"/>
      <c r="E168" s="44"/>
      <c r="G168" s="44"/>
      <c r="AP168" s="41"/>
    </row>
    <row r="169" spans="1:42" s="40" customFormat="1" ht="18.75" customHeight="1">
      <c r="AP169" s="41"/>
    </row>
    <row r="170" spans="1:42" s="40" customFormat="1" ht="18.75" customHeight="1">
      <c r="AP170" s="41"/>
    </row>
    <row r="171" spans="1:42" s="40" customFormat="1" ht="18.75" customHeight="1">
      <c r="AP171" s="41"/>
    </row>
    <row r="172" spans="1:42" s="40" customFormat="1" ht="18.75" customHeight="1">
      <c r="AP172" s="41"/>
    </row>
    <row r="173" spans="1:42" s="40" customFormat="1" ht="18.75" customHeight="1">
      <c r="AP173" s="41"/>
    </row>
    <row r="174" spans="1:42" s="40" customFormat="1" ht="18.75" customHeight="1">
      <c r="AP174" s="41"/>
    </row>
    <row r="175" spans="1:42" s="40" customFormat="1" ht="18.75" customHeight="1">
      <c r="AP175" s="41"/>
    </row>
    <row r="176" spans="1:42" s="40" customFormat="1" ht="18.75" customHeight="1">
      <c r="AP176" s="41"/>
    </row>
    <row r="177" spans="42:42" s="40" customFormat="1" ht="18.75" customHeight="1">
      <c r="AP177" s="41"/>
    </row>
  </sheetData>
  <sheetProtection algorithmName="SHA-512" hashValue="QAy8bijKehGBFuEILrfDTRbjXg6gmfIQ/azzBq9Js88fJwMb3TkqLnyvA5dAseifPHocIeW/vRcLTPlz8UH86w==" saltValue="GrFhYtx9T0tM+KgjxP/W1g==" spinCount="100000" sheet="1" selectLockedCells="1" autoFilter="0"/>
  <mergeCells count="97">
    <mergeCell ref="B40:AM40"/>
    <mergeCell ref="A36:D36"/>
    <mergeCell ref="E36:I36"/>
    <mergeCell ref="J36:AM36"/>
    <mergeCell ref="A38:AM38"/>
    <mergeCell ref="B39:AM39"/>
    <mergeCell ref="A108:AM108"/>
    <mergeCell ref="B109:W109"/>
    <mergeCell ref="X109:AM109"/>
    <mergeCell ref="B110:W110"/>
    <mergeCell ref="X110:AM110"/>
    <mergeCell ref="A32:D32"/>
    <mergeCell ref="E32:I32"/>
    <mergeCell ref="J32:AM32"/>
    <mergeCell ref="A33:D33"/>
    <mergeCell ref="E33:I33"/>
    <mergeCell ref="J33:AM33"/>
    <mergeCell ref="A34:D34"/>
    <mergeCell ref="E34:I34"/>
    <mergeCell ref="J34:AM34"/>
    <mergeCell ref="A35:D35"/>
    <mergeCell ref="E35:I35"/>
    <mergeCell ref="J35:AM35"/>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6:F26"/>
    <mergeCell ref="G26:J26"/>
    <mergeCell ref="K26:S26"/>
    <mergeCell ref="T26:AM26"/>
    <mergeCell ref="A30:D30"/>
    <mergeCell ref="E30:I30"/>
    <mergeCell ref="J30:AM30"/>
    <mergeCell ref="A22:D22"/>
    <mergeCell ref="E22:I22"/>
    <mergeCell ref="J22:AM22"/>
    <mergeCell ref="A25:F25"/>
    <mergeCell ref="G25:AM25"/>
    <mergeCell ref="A18:D18"/>
    <mergeCell ref="E18:I18"/>
    <mergeCell ref="J18:AM18"/>
    <mergeCell ref="A19:D19"/>
    <mergeCell ref="E19:I19"/>
    <mergeCell ref="J19:AM19"/>
    <mergeCell ref="A20:D20"/>
    <mergeCell ref="E20:I20"/>
    <mergeCell ref="J20:AM20"/>
    <mergeCell ref="A21:D21"/>
    <mergeCell ref="E21:I21"/>
    <mergeCell ref="J21:AM21"/>
    <mergeCell ref="A16:D16"/>
    <mergeCell ref="E16:I16"/>
    <mergeCell ref="J16:AM16"/>
    <mergeCell ref="A17:D17"/>
    <mergeCell ref="E17:I17"/>
    <mergeCell ref="J17:AM17"/>
    <mergeCell ref="A12:D12"/>
    <mergeCell ref="E12:AM12"/>
    <mergeCell ref="A13:D13"/>
    <mergeCell ref="E13:AM13"/>
    <mergeCell ref="AD15:AG15"/>
    <mergeCell ref="AH15:AL15"/>
    <mergeCell ref="B15:D15"/>
    <mergeCell ref="E15:H15"/>
    <mergeCell ref="J15:M15"/>
    <mergeCell ref="N15:R15"/>
    <mergeCell ref="T15:W15"/>
    <mergeCell ref="X15:AB15"/>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s>
  <phoneticPr fontId="5"/>
  <conditionalFormatting sqref="A2:AM2">
    <cfRule type="containsText" dxfId="13" priority="1" operator="containsText" text="エラー">
      <formula>NOT(ISERROR(SEARCH("エラー",A2)))</formula>
    </cfRule>
  </conditionalFormatting>
  <dataValidations disablePrompts="1" count="5">
    <dataValidation type="list" imeMode="disabled" allowBlank="1" showInputMessage="1" showErrorMessage="1" sqref="A39:A104" xr:uid="{00000000-0002-0000-0400-000000000000}">
      <formula1>"○"</formula1>
    </dataValidation>
    <dataValidation imeMode="fullKatakana" allowBlank="1" showInputMessage="1" showErrorMessage="1" sqref="L3:AF3" xr:uid="{2C289C9B-9E2E-4CFF-AAAB-AB7F92500F91}"/>
    <dataValidation imeMode="off" allowBlank="1" showInputMessage="1" showErrorMessage="1" sqref="AC8:AM8 P8:Y8" xr:uid="{00000000-0002-0000-0400-000002000000}"/>
    <dataValidation type="textLength" imeMode="disabled" operator="equal" allowBlank="1" showInputMessage="1" showErrorMessage="1" errorTitle="事業所番号" error="10桁で入力してください。" sqref="AG4:AM4" xr:uid="{00000000-0002-0000-0400-000003000000}">
      <formula1>10</formula1>
    </dataValidation>
    <dataValidation type="list" allowBlank="1" showInputMessage="1" showErrorMessage="1" sqref="A109:A110" xr:uid="{00000000-0002-0000-0400-000004000000}">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400-000005000000}">
          <x14:formula1>
            <xm:f>プルダウン!$I$1:$I$2</xm:f>
          </x14:formula1>
          <xm:sqref>G26:J26</xm:sqref>
        </x14:dataValidation>
        <x14:dataValidation type="list" allowBlank="1" showInputMessage="1" showErrorMessage="1" xr:uid="{00000000-0002-0000-0400-000006000000}">
          <x14:formula1>
            <xm:f>プルダウン!$H$1:$H$3</xm:f>
          </x14:formula1>
          <xm:sqref>A17:D21 A31:D35</xm:sqref>
        </x14:dataValidation>
        <x14:dataValidation type="list" allowBlank="1" showInputMessage="1" showErrorMessage="1" xr:uid="{00000000-0002-0000-0400-000007000000}">
          <x14:formula1>
            <xm:f>プルダウン!$B$1:$B$3</xm:f>
          </x14:formula1>
          <xm:sqref>L5:AK5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177"/>
  <sheetViews>
    <sheetView showGridLines="0" view="pageBreakPreview" zoomScaleNormal="120" zoomScaleSheetLayoutView="100" workbookViewId="0">
      <selection activeCell="L3" sqref="L3:AF3"/>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168</v>
      </c>
    </row>
    <row r="2" spans="1:47" ht="14">
      <c r="A2" s="281" t="str">
        <f>IF(AG4&lt;&gt;"",IF(OR(AU4&lt;&gt;"",AU11&lt;&gt;"",AU24&lt;&gt;""),"エラー：未入力の項目がありますので、入力してください。",""),"")</f>
        <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row>
    <row r="3" spans="1:47" s="28" customFormat="1" ht="12" customHeight="1">
      <c r="A3" s="283" t="s">
        <v>21</v>
      </c>
      <c r="B3" s="56" t="s">
        <v>0</v>
      </c>
      <c r="C3" s="57"/>
      <c r="D3" s="57"/>
      <c r="E3" s="56"/>
      <c r="F3" s="56"/>
      <c r="G3" s="56"/>
      <c r="H3" s="56"/>
      <c r="I3" s="56"/>
      <c r="J3" s="56"/>
      <c r="K3" s="58"/>
      <c r="L3" s="286"/>
      <c r="M3" s="286"/>
      <c r="N3" s="286"/>
      <c r="O3" s="286"/>
      <c r="P3" s="286"/>
      <c r="Q3" s="286"/>
      <c r="R3" s="286"/>
      <c r="S3" s="286"/>
      <c r="T3" s="286"/>
      <c r="U3" s="286"/>
      <c r="V3" s="286"/>
      <c r="W3" s="286"/>
      <c r="X3" s="286"/>
      <c r="Y3" s="286"/>
      <c r="Z3" s="286"/>
      <c r="AA3" s="286"/>
      <c r="AB3" s="286"/>
      <c r="AC3" s="286"/>
      <c r="AD3" s="286"/>
      <c r="AE3" s="286"/>
      <c r="AF3" s="287"/>
      <c r="AG3" s="288" t="s">
        <v>128</v>
      </c>
      <c r="AH3" s="289"/>
      <c r="AI3" s="289"/>
      <c r="AJ3" s="289"/>
      <c r="AK3" s="289"/>
      <c r="AL3" s="289"/>
      <c r="AM3" s="290"/>
      <c r="AP3" s="29"/>
    </row>
    <row r="4" spans="1:47" s="28" customFormat="1" ht="20.25" customHeight="1">
      <c r="A4" s="284"/>
      <c r="B4" s="59" t="s">
        <v>160</v>
      </c>
      <c r="C4" s="60"/>
      <c r="D4" s="60"/>
      <c r="E4" s="59"/>
      <c r="F4" s="59"/>
      <c r="G4" s="59"/>
      <c r="H4" s="59"/>
      <c r="I4" s="59"/>
      <c r="J4" s="59"/>
      <c r="K4" s="61"/>
      <c r="L4" s="257"/>
      <c r="M4" s="258"/>
      <c r="N4" s="258"/>
      <c r="O4" s="258"/>
      <c r="P4" s="258"/>
      <c r="Q4" s="258"/>
      <c r="R4" s="258"/>
      <c r="S4" s="258"/>
      <c r="T4" s="258"/>
      <c r="U4" s="258"/>
      <c r="V4" s="258"/>
      <c r="W4" s="258"/>
      <c r="X4" s="258"/>
      <c r="Y4" s="258"/>
      <c r="Z4" s="258"/>
      <c r="AA4" s="258"/>
      <c r="AB4" s="258"/>
      <c r="AC4" s="258"/>
      <c r="AD4" s="258"/>
      <c r="AE4" s="258"/>
      <c r="AF4" s="259"/>
      <c r="AG4" s="263"/>
      <c r="AH4" s="264"/>
      <c r="AI4" s="264"/>
      <c r="AJ4" s="264"/>
      <c r="AK4" s="264"/>
      <c r="AL4" s="264"/>
      <c r="AM4" s="265"/>
      <c r="AP4" s="239"/>
      <c r="AQ4" s="239"/>
      <c r="AR4" s="239"/>
      <c r="AS4" s="239"/>
      <c r="AT4" s="239"/>
      <c r="AU4" s="71" t="str">
        <f>IF(AG4&lt;&gt;"",IF(OR(L5="",AC8="",L9=""),"基本情報エラー：未入力の項目がありますので、入力してください。",""),"")</f>
        <v/>
      </c>
    </row>
    <row r="5" spans="1:47" s="28" customFormat="1" ht="21.75" customHeight="1">
      <c r="A5" s="284"/>
      <c r="B5" s="240" t="s">
        <v>25</v>
      </c>
      <c r="C5" s="240"/>
      <c r="D5" s="240"/>
      <c r="E5" s="240"/>
      <c r="F5" s="240"/>
      <c r="G5" s="240"/>
      <c r="H5" s="240"/>
      <c r="I5" s="240"/>
      <c r="J5" s="240"/>
      <c r="K5" s="241"/>
      <c r="L5" s="242"/>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4"/>
      <c r="AL5" s="86"/>
      <c r="AM5" s="87"/>
      <c r="AP5" s="41"/>
      <c r="AQ5" s="41"/>
      <c r="AR5" s="41"/>
      <c r="AS5" s="41"/>
      <c r="AT5" s="41"/>
    </row>
    <row r="6" spans="1:47" s="28" customFormat="1" ht="17.25" customHeight="1">
      <c r="A6" s="284"/>
      <c r="B6" s="250" t="s">
        <v>161</v>
      </c>
      <c r="C6" s="250"/>
      <c r="D6" s="250"/>
      <c r="E6" s="250"/>
      <c r="F6" s="250"/>
      <c r="G6" s="250"/>
      <c r="H6" s="250"/>
      <c r="I6" s="250"/>
      <c r="J6" s="250"/>
      <c r="K6" s="251"/>
      <c r="L6" s="92" t="s">
        <v>5</v>
      </c>
      <c r="M6" s="92"/>
      <c r="N6" s="92"/>
      <c r="O6" s="92"/>
      <c r="P6" s="92"/>
      <c r="Q6" s="266"/>
      <c r="R6" s="266"/>
      <c r="S6" s="266"/>
      <c r="T6" s="266"/>
      <c r="U6" s="266"/>
      <c r="V6" s="266"/>
      <c r="W6" s="92" t="s">
        <v>6</v>
      </c>
      <c r="X6" s="92"/>
      <c r="Y6" s="92"/>
      <c r="Z6" s="92"/>
      <c r="AA6" s="92"/>
      <c r="AB6" s="92"/>
      <c r="AC6" s="254"/>
      <c r="AD6" s="254"/>
      <c r="AE6" s="254"/>
      <c r="AF6" s="254"/>
      <c r="AG6" s="254"/>
      <c r="AH6" s="254"/>
      <c r="AI6" s="254"/>
      <c r="AJ6" s="254"/>
      <c r="AK6" s="254"/>
      <c r="AL6" s="254"/>
      <c r="AM6" s="255"/>
      <c r="AP6" s="29"/>
      <c r="AT6" s="256"/>
    </row>
    <row r="7" spans="1:47" s="28" customFormat="1" ht="20.25" customHeight="1">
      <c r="A7" s="284"/>
      <c r="B7" s="252"/>
      <c r="C7" s="252"/>
      <c r="D7" s="252"/>
      <c r="E7" s="252"/>
      <c r="F7" s="252"/>
      <c r="G7" s="252"/>
      <c r="H7" s="252"/>
      <c r="I7" s="252"/>
      <c r="J7" s="252"/>
      <c r="K7" s="253"/>
      <c r="L7" s="257"/>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9"/>
      <c r="AP7" s="29"/>
      <c r="AT7" s="256"/>
    </row>
    <row r="8" spans="1:47" s="28" customFormat="1" ht="21" customHeight="1">
      <c r="A8" s="284"/>
      <c r="B8" s="62" t="s">
        <v>7</v>
      </c>
      <c r="C8" s="80"/>
      <c r="D8" s="80"/>
      <c r="E8" s="62"/>
      <c r="F8" s="62"/>
      <c r="G8" s="62"/>
      <c r="H8" s="62"/>
      <c r="I8" s="62"/>
      <c r="J8" s="62"/>
      <c r="K8" s="63"/>
      <c r="L8" s="260" t="s">
        <v>8</v>
      </c>
      <c r="M8" s="261"/>
      <c r="N8" s="261"/>
      <c r="O8" s="262"/>
      <c r="P8" s="245"/>
      <c r="Q8" s="246"/>
      <c r="R8" s="246"/>
      <c r="S8" s="246"/>
      <c r="T8" s="246"/>
      <c r="U8" s="246"/>
      <c r="V8" s="246"/>
      <c r="W8" s="246"/>
      <c r="X8" s="246"/>
      <c r="Y8" s="246"/>
      <c r="Z8" s="260" t="s">
        <v>24</v>
      </c>
      <c r="AA8" s="261"/>
      <c r="AB8" s="262"/>
      <c r="AC8" s="298"/>
      <c r="AD8" s="248"/>
      <c r="AE8" s="248"/>
      <c r="AF8" s="248"/>
      <c r="AG8" s="248"/>
      <c r="AH8" s="248"/>
      <c r="AI8" s="248"/>
      <c r="AJ8" s="248"/>
      <c r="AK8" s="248"/>
      <c r="AL8" s="248"/>
      <c r="AM8" s="249"/>
      <c r="AO8" s="28" t="str">
        <f>IFERROR(VLOOKUP(AG4,#REF!,8,0),"")</f>
        <v/>
      </c>
      <c r="AP8" s="29"/>
    </row>
    <row r="9" spans="1:47" s="28" customFormat="1" ht="20.25" customHeight="1">
      <c r="A9" s="285"/>
      <c r="B9" s="62" t="s">
        <v>20</v>
      </c>
      <c r="C9" s="80"/>
      <c r="D9" s="80"/>
      <c r="E9" s="62"/>
      <c r="F9" s="62"/>
      <c r="G9" s="62"/>
      <c r="H9" s="62"/>
      <c r="I9" s="62"/>
      <c r="J9" s="62"/>
      <c r="K9" s="63"/>
      <c r="L9" s="293"/>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c r="AP9" s="29"/>
    </row>
    <row r="10" spans="1:47" s="28" customFormat="1" ht="10" customHeight="1">
      <c r="A10" s="54"/>
      <c r="B10" s="2"/>
      <c r="C10" s="3"/>
      <c r="D10" s="3"/>
      <c r="E10" s="2"/>
      <c r="F10" s="2"/>
      <c r="G10" s="2"/>
      <c r="H10" s="2"/>
      <c r="I10" s="2"/>
      <c r="J10" s="2"/>
      <c r="K10" s="2"/>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P10" s="29"/>
    </row>
    <row r="11" spans="1:47" s="28" customFormat="1" ht="19.5" customHeight="1">
      <c r="A11" s="66" t="s">
        <v>291</v>
      </c>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71" t="str">
        <f>IF(E22&lt;&gt;0,IF(OR(E12="",E13="",A17="",J17=""),"基本情報エラー：未入力の項目がありますので、入力してください。",""),"")</f>
        <v/>
      </c>
    </row>
    <row r="12" spans="1:47" s="28" customFormat="1" ht="19.5" customHeight="1">
      <c r="A12" s="291" t="s">
        <v>158</v>
      </c>
      <c r="B12" s="291"/>
      <c r="C12" s="291"/>
      <c r="D12" s="291"/>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P12" s="29"/>
    </row>
    <row r="13" spans="1:47" s="28" customFormat="1" ht="19.5" customHeight="1">
      <c r="A13" s="291" t="s">
        <v>159</v>
      </c>
      <c r="B13" s="291"/>
      <c r="C13" s="291"/>
      <c r="D13" s="291"/>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P13" s="29"/>
    </row>
    <row r="14" spans="1:47" s="28" customFormat="1" ht="10" customHeight="1" thickBot="1">
      <c r="I14" s="30"/>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29"/>
    </row>
    <row r="15" spans="1:47" s="28" customFormat="1" ht="23.25" customHeight="1" thickBot="1">
      <c r="A15" s="67"/>
      <c r="B15" s="191" t="s">
        <v>170</v>
      </c>
      <c r="C15" s="191"/>
      <c r="D15" s="191"/>
      <c r="E15" s="192">
        <f>E22</f>
        <v>0</v>
      </c>
      <c r="F15" s="193"/>
      <c r="G15" s="193"/>
      <c r="H15" s="194"/>
      <c r="I15" s="55" t="s">
        <v>127</v>
      </c>
      <c r="J15" s="191" t="s">
        <v>171</v>
      </c>
      <c r="K15" s="191"/>
      <c r="L15" s="191"/>
      <c r="M15" s="191"/>
      <c r="N15" s="184">
        <v>200000</v>
      </c>
      <c r="O15" s="185"/>
      <c r="P15" s="185"/>
      <c r="Q15" s="185"/>
      <c r="R15" s="185"/>
      <c r="S15" s="89" t="s">
        <v>127</v>
      </c>
      <c r="T15" s="195" t="s">
        <v>169</v>
      </c>
      <c r="U15" s="196"/>
      <c r="V15" s="196"/>
      <c r="W15" s="197"/>
      <c r="X15" s="184">
        <f>MIN(E15,N15)</f>
        <v>0</v>
      </c>
      <c r="Y15" s="185"/>
      <c r="Z15" s="185"/>
      <c r="AA15" s="185"/>
      <c r="AB15" s="185"/>
      <c r="AC15" s="90" t="s">
        <v>127</v>
      </c>
      <c r="AD15" s="186" t="s">
        <v>296</v>
      </c>
      <c r="AE15" s="187"/>
      <c r="AF15" s="187"/>
      <c r="AG15" s="188"/>
      <c r="AH15" s="189">
        <f>ROUNDDOWN(X15*4/5,-3)</f>
        <v>0</v>
      </c>
      <c r="AI15" s="190"/>
      <c r="AJ15" s="190"/>
      <c r="AK15" s="190"/>
      <c r="AL15" s="190"/>
      <c r="AM15" s="91" t="s">
        <v>127</v>
      </c>
      <c r="AP15" s="29"/>
    </row>
    <row r="16" spans="1:47" s="28" customFormat="1" ht="15" customHeight="1">
      <c r="A16" s="232" t="s">
        <v>152</v>
      </c>
      <c r="B16" s="232"/>
      <c r="C16" s="232"/>
      <c r="D16" s="232"/>
      <c r="E16" s="232" t="s">
        <v>157</v>
      </c>
      <c r="F16" s="232"/>
      <c r="G16" s="232"/>
      <c r="H16" s="232"/>
      <c r="I16" s="232"/>
      <c r="J16" s="230" t="s">
        <v>153</v>
      </c>
      <c r="K16" s="230"/>
      <c r="L16" s="230"/>
      <c r="M16" s="230"/>
      <c r="N16" s="230"/>
      <c r="O16" s="230"/>
      <c r="P16" s="230"/>
      <c r="Q16" s="230"/>
      <c r="R16" s="230"/>
      <c r="S16" s="230"/>
      <c r="T16" s="230"/>
      <c r="U16" s="230"/>
      <c r="V16" s="230"/>
      <c r="W16" s="230"/>
      <c r="X16" s="230"/>
      <c r="Y16" s="230"/>
      <c r="Z16" s="230"/>
      <c r="AA16" s="230"/>
      <c r="AB16" s="230"/>
      <c r="AC16" s="230"/>
      <c r="AD16" s="233"/>
      <c r="AE16" s="233"/>
      <c r="AF16" s="233"/>
      <c r="AG16" s="233"/>
      <c r="AH16" s="233"/>
      <c r="AI16" s="233"/>
      <c r="AJ16" s="233"/>
      <c r="AK16" s="233"/>
      <c r="AL16" s="233"/>
      <c r="AM16" s="234"/>
      <c r="AP16" s="29"/>
    </row>
    <row r="17" spans="1:48" s="28" customFormat="1" ht="15" customHeight="1">
      <c r="A17" s="235"/>
      <c r="B17" s="236"/>
      <c r="C17" s="236"/>
      <c r="D17" s="237"/>
      <c r="E17" s="296"/>
      <c r="F17" s="297"/>
      <c r="G17" s="297"/>
      <c r="H17" s="297"/>
      <c r="I17" s="297"/>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P17" s="29"/>
    </row>
    <row r="18" spans="1:48" s="28" customFormat="1" ht="15" customHeight="1">
      <c r="A18" s="221"/>
      <c r="B18" s="222"/>
      <c r="C18" s="222"/>
      <c r="D18" s="223"/>
      <c r="E18" s="201"/>
      <c r="F18" s="202"/>
      <c r="G18" s="202"/>
      <c r="H18" s="202"/>
      <c r="I18" s="202"/>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P18" s="29"/>
    </row>
    <row r="19" spans="1:48" s="28" customFormat="1" ht="15" customHeight="1">
      <c r="A19" s="221"/>
      <c r="B19" s="222"/>
      <c r="C19" s="222"/>
      <c r="D19" s="223"/>
      <c r="E19" s="201"/>
      <c r="F19" s="202"/>
      <c r="G19" s="202"/>
      <c r="H19" s="202"/>
      <c r="I19" s="202"/>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P19" s="29"/>
    </row>
    <row r="20" spans="1:48" s="28" customFormat="1" ht="15" customHeight="1">
      <c r="A20" s="221"/>
      <c r="B20" s="222"/>
      <c r="C20" s="222"/>
      <c r="D20" s="223"/>
      <c r="E20" s="201"/>
      <c r="F20" s="202"/>
      <c r="G20" s="202"/>
      <c r="H20" s="202"/>
      <c r="I20" s="202"/>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P20" s="29"/>
    </row>
    <row r="21" spans="1:48" s="28" customFormat="1" ht="15" customHeight="1">
      <c r="A21" s="225"/>
      <c r="B21" s="226"/>
      <c r="C21" s="226"/>
      <c r="D21" s="227"/>
      <c r="E21" s="203"/>
      <c r="F21" s="204"/>
      <c r="G21" s="204"/>
      <c r="H21" s="204"/>
      <c r="I21" s="204"/>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29"/>
    </row>
    <row r="22" spans="1:48" s="28" customFormat="1" ht="15" customHeight="1">
      <c r="A22" s="198" t="s">
        <v>27</v>
      </c>
      <c r="B22" s="199"/>
      <c r="C22" s="199"/>
      <c r="D22" s="200"/>
      <c r="E22" s="205">
        <f>SUM(E17:I21)</f>
        <v>0</v>
      </c>
      <c r="F22" s="206"/>
      <c r="G22" s="206"/>
      <c r="H22" s="206"/>
      <c r="I22" s="206"/>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P22" s="29"/>
    </row>
    <row r="23" spans="1:48" s="28" customFormat="1" ht="10" customHeight="1">
      <c r="A23" s="54"/>
      <c r="B23" s="2"/>
      <c r="C23" s="3"/>
      <c r="D23" s="3"/>
      <c r="E23" s="2"/>
      <c r="F23" s="2"/>
      <c r="G23" s="2"/>
      <c r="H23" s="2"/>
      <c r="I23" s="2"/>
      <c r="J23" s="2"/>
      <c r="K23" s="2"/>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P23" s="29"/>
    </row>
    <row r="24" spans="1:48" s="28" customFormat="1" ht="19.5" customHeight="1">
      <c r="A24" s="66" t="s">
        <v>292</v>
      </c>
      <c r="I24" s="30"/>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29"/>
      <c r="AU24" s="71" t="str">
        <f>IF(E36&lt;&gt;0,IF(OR(G25="",G26="",G27="",A31="",J31=""),"基本情報エラー：未入力の項目がありますので、入力してください。",""),"")</f>
        <v/>
      </c>
    </row>
    <row r="25" spans="1:48" s="28" customFormat="1" ht="19.5" customHeight="1">
      <c r="A25" s="208" t="s">
        <v>162</v>
      </c>
      <c r="B25" s="209"/>
      <c r="C25" s="209"/>
      <c r="D25" s="209"/>
      <c r="E25" s="209"/>
      <c r="F25" s="209"/>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P25" s="29"/>
      <c r="AU25" s="40" t="s">
        <v>269</v>
      </c>
    </row>
    <row r="26" spans="1:48" s="28" customFormat="1" ht="19.5" customHeight="1">
      <c r="A26" s="208" t="s">
        <v>165</v>
      </c>
      <c r="B26" s="209"/>
      <c r="C26" s="209"/>
      <c r="D26" s="209"/>
      <c r="E26" s="209"/>
      <c r="F26" s="209"/>
      <c r="G26" s="218"/>
      <c r="H26" s="219"/>
      <c r="I26" s="219"/>
      <c r="J26" s="220"/>
      <c r="K26" s="208" t="s">
        <v>164</v>
      </c>
      <c r="L26" s="209"/>
      <c r="M26" s="209"/>
      <c r="N26" s="209"/>
      <c r="O26" s="209"/>
      <c r="P26" s="209"/>
      <c r="Q26" s="209"/>
      <c r="R26" s="209"/>
      <c r="S26" s="211"/>
      <c r="T26" s="215"/>
      <c r="U26" s="216"/>
      <c r="V26" s="216"/>
      <c r="W26" s="216"/>
      <c r="X26" s="216"/>
      <c r="Y26" s="216"/>
      <c r="Z26" s="216"/>
      <c r="AA26" s="216"/>
      <c r="AB26" s="216"/>
      <c r="AC26" s="216"/>
      <c r="AD26" s="216"/>
      <c r="AE26" s="216"/>
      <c r="AF26" s="216"/>
      <c r="AG26" s="216"/>
      <c r="AH26" s="216"/>
      <c r="AI26" s="216"/>
      <c r="AJ26" s="216"/>
      <c r="AK26" s="216"/>
      <c r="AL26" s="216"/>
      <c r="AM26" s="217"/>
      <c r="AP26" s="29"/>
      <c r="AU26" s="74"/>
      <c r="AV26" s="74" t="s">
        <v>284</v>
      </c>
    </row>
    <row r="27" spans="1:48" s="28" customFormat="1" ht="19.5" customHeight="1">
      <c r="A27" s="208" t="s">
        <v>163</v>
      </c>
      <c r="B27" s="209"/>
      <c r="C27" s="209"/>
      <c r="D27" s="209"/>
      <c r="E27" s="209"/>
      <c r="F27" s="211"/>
      <c r="G27" s="212"/>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4"/>
      <c r="AP27" s="29"/>
      <c r="AU27" s="74"/>
      <c r="AV27" s="74" t="str">
        <f>IFERROR(VLOOKUP(G26,AU28:AV29,2,0),"")</f>
        <v/>
      </c>
    </row>
    <row r="28" spans="1:48" s="28" customFormat="1" ht="10" customHeight="1" thickBot="1">
      <c r="I28" s="30"/>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29"/>
      <c r="AU28" s="74" t="s">
        <v>166</v>
      </c>
      <c r="AV28" s="74" t="str">
        <f>G25&amp;"及び"&amp;T26</f>
        <v>及び</v>
      </c>
    </row>
    <row r="29" spans="1:48" s="28" customFormat="1" ht="23.25" customHeight="1" thickBot="1">
      <c r="A29" s="67"/>
      <c r="B29" s="191" t="s">
        <v>170</v>
      </c>
      <c r="C29" s="191"/>
      <c r="D29" s="191"/>
      <c r="E29" s="192">
        <f>E36</f>
        <v>0</v>
      </c>
      <c r="F29" s="193"/>
      <c r="G29" s="193"/>
      <c r="H29" s="194"/>
      <c r="I29" s="55" t="s">
        <v>127</v>
      </c>
      <c r="J29" s="191" t="s">
        <v>171</v>
      </c>
      <c r="K29" s="191"/>
      <c r="L29" s="191"/>
      <c r="M29" s="191"/>
      <c r="N29" s="184">
        <f>IFERROR(VLOOKUP(G26,プルダウン!I1:J2,2,0),0)</f>
        <v>0</v>
      </c>
      <c r="O29" s="185"/>
      <c r="P29" s="185"/>
      <c r="Q29" s="185"/>
      <c r="R29" s="185"/>
      <c r="S29" s="89" t="s">
        <v>127</v>
      </c>
      <c r="T29" s="195" t="s">
        <v>169</v>
      </c>
      <c r="U29" s="196"/>
      <c r="V29" s="196"/>
      <c r="W29" s="197"/>
      <c r="X29" s="184">
        <f>MIN(E29,N29)</f>
        <v>0</v>
      </c>
      <c r="Y29" s="185"/>
      <c r="Z29" s="185"/>
      <c r="AA29" s="185"/>
      <c r="AB29" s="185"/>
      <c r="AC29" s="90" t="s">
        <v>127</v>
      </c>
      <c r="AD29" s="186" t="s">
        <v>296</v>
      </c>
      <c r="AE29" s="187"/>
      <c r="AF29" s="187"/>
      <c r="AG29" s="188"/>
      <c r="AH29" s="189">
        <f>ROUNDDOWN(X29*4/5,-3)</f>
        <v>0</v>
      </c>
      <c r="AI29" s="190"/>
      <c r="AJ29" s="190"/>
      <c r="AK29" s="190"/>
      <c r="AL29" s="190"/>
      <c r="AM29" s="91" t="s">
        <v>127</v>
      </c>
      <c r="AP29" s="29"/>
      <c r="AU29" s="74" t="s">
        <v>167</v>
      </c>
      <c r="AV29" s="74">
        <f>G25</f>
        <v>0</v>
      </c>
    </row>
    <row r="30" spans="1:48" s="28" customFormat="1" ht="15" customHeight="1">
      <c r="A30" s="229" t="s">
        <v>152</v>
      </c>
      <c r="B30" s="230"/>
      <c r="C30" s="230"/>
      <c r="D30" s="231"/>
      <c r="E30" s="232" t="s">
        <v>157</v>
      </c>
      <c r="F30" s="232"/>
      <c r="G30" s="232"/>
      <c r="H30" s="232"/>
      <c r="I30" s="232"/>
      <c r="J30" s="230" t="s">
        <v>153</v>
      </c>
      <c r="K30" s="230"/>
      <c r="L30" s="230"/>
      <c r="M30" s="230"/>
      <c r="N30" s="230"/>
      <c r="O30" s="230"/>
      <c r="P30" s="230"/>
      <c r="Q30" s="230"/>
      <c r="R30" s="230"/>
      <c r="S30" s="230"/>
      <c r="T30" s="230"/>
      <c r="U30" s="230"/>
      <c r="V30" s="230"/>
      <c r="W30" s="230"/>
      <c r="X30" s="230"/>
      <c r="Y30" s="230"/>
      <c r="Z30" s="230"/>
      <c r="AA30" s="230"/>
      <c r="AB30" s="230"/>
      <c r="AC30" s="230"/>
      <c r="AD30" s="233"/>
      <c r="AE30" s="233"/>
      <c r="AF30" s="233"/>
      <c r="AG30" s="233"/>
      <c r="AH30" s="233"/>
      <c r="AI30" s="233"/>
      <c r="AJ30" s="233"/>
      <c r="AK30" s="233"/>
      <c r="AL30" s="233"/>
      <c r="AM30" s="234"/>
      <c r="AP30" s="29"/>
    </row>
    <row r="31" spans="1:48" s="28" customFormat="1" ht="15" customHeight="1">
      <c r="A31" s="235"/>
      <c r="B31" s="236"/>
      <c r="C31" s="236"/>
      <c r="D31" s="237"/>
      <c r="E31" s="296"/>
      <c r="F31" s="297"/>
      <c r="G31" s="297"/>
      <c r="H31" s="297"/>
      <c r="I31" s="297"/>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P31" s="29"/>
    </row>
    <row r="32" spans="1:48" s="28" customFormat="1" ht="15" customHeight="1">
      <c r="A32" s="221"/>
      <c r="B32" s="222"/>
      <c r="C32" s="222"/>
      <c r="D32" s="223"/>
      <c r="E32" s="201"/>
      <c r="F32" s="202"/>
      <c r="G32" s="202"/>
      <c r="H32" s="202"/>
      <c r="I32" s="202"/>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P32" s="29"/>
    </row>
    <row r="33" spans="1:42" s="28" customFormat="1" ht="15" customHeight="1">
      <c r="A33" s="221"/>
      <c r="B33" s="222"/>
      <c r="C33" s="222"/>
      <c r="D33" s="223"/>
      <c r="E33" s="201"/>
      <c r="F33" s="202"/>
      <c r="G33" s="202"/>
      <c r="H33" s="202"/>
      <c r="I33" s="202"/>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P33" s="29"/>
    </row>
    <row r="34" spans="1:42" s="28" customFormat="1" ht="15" customHeight="1">
      <c r="A34" s="221"/>
      <c r="B34" s="222"/>
      <c r="C34" s="222"/>
      <c r="D34" s="223"/>
      <c r="E34" s="201"/>
      <c r="F34" s="202"/>
      <c r="G34" s="202"/>
      <c r="H34" s="202"/>
      <c r="I34" s="202"/>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P34" s="29"/>
    </row>
    <row r="35" spans="1:42" s="28" customFormat="1" ht="15" customHeight="1">
      <c r="A35" s="225"/>
      <c r="B35" s="226"/>
      <c r="C35" s="226"/>
      <c r="D35" s="227"/>
      <c r="E35" s="203"/>
      <c r="F35" s="204"/>
      <c r="G35" s="204"/>
      <c r="H35" s="204"/>
      <c r="I35" s="204"/>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29"/>
    </row>
    <row r="36" spans="1:42" s="28" customFormat="1" ht="15" customHeight="1">
      <c r="A36" s="198" t="s">
        <v>27</v>
      </c>
      <c r="B36" s="199"/>
      <c r="C36" s="199"/>
      <c r="D36" s="200"/>
      <c r="E36" s="205">
        <f>SUM(E31:I35)</f>
        <v>0</v>
      </c>
      <c r="F36" s="206"/>
      <c r="G36" s="206"/>
      <c r="H36" s="206"/>
      <c r="I36" s="206"/>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P36" s="29"/>
    </row>
    <row r="37" spans="1:42" ht="10" customHeight="1" thickBot="1">
      <c r="A37" s="31"/>
      <c r="B37" s="31"/>
      <c r="C37" s="31"/>
      <c r="D37" s="31"/>
      <c r="E37" s="31"/>
      <c r="F37" s="32"/>
      <c r="G37" s="32"/>
      <c r="H37" s="32"/>
      <c r="I37" s="32"/>
      <c r="J37" s="32"/>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row>
    <row r="38" spans="1:42" ht="24.75" customHeight="1" thickBot="1">
      <c r="A38" s="292" t="s">
        <v>86</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P38" s="47" t="str">
        <f>IF(COUNTIF(A39:A40,"○")=2,"OK","NG")</f>
        <v>NG</v>
      </c>
    </row>
    <row r="39" spans="1:42" ht="42.75" customHeight="1">
      <c r="A39" s="64"/>
      <c r="B39" s="272" t="s">
        <v>129</v>
      </c>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row>
    <row r="40" spans="1:42" ht="25.5" customHeight="1">
      <c r="A40" s="64"/>
      <c r="B40" s="273" t="s">
        <v>131</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row>
    <row r="41" spans="1:42" ht="8.25" customHeight="1">
      <c r="A41" s="34"/>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42"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42"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42"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42"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42"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42"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42"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39"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39"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39"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39"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39"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39"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39"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39"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39"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39"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row>
    <row r="91" spans="1:39" ht="26.25" hidden="1" customHeight="1">
      <c r="A91" s="36"/>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row>
    <row r="92" spans="1:39" ht="26.25" hidden="1" customHeight="1">
      <c r="A92" s="36"/>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row>
    <row r="93" spans="1:39" ht="26.25" hidden="1" customHeight="1">
      <c r="A93" s="36"/>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row>
    <row r="94" spans="1:39" ht="26.25" hidden="1" customHeight="1">
      <c r="A94" s="36"/>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row>
    <row r="95" spans="1:39" ht="26.25" hidden="1" customHeight="1">
      <c r="A95" s="36"/>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row>
    <row r="96" spans="1:39" ht="26.25" hidden="1" customHeight="1">
      <c r="A96" s="36"/>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row>
    <row r="97" spans="1:43" ht="26.25" hidden="1" customHeight="1">
      <c r="A97" s="36"/>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row>
    <row r="98" spans="1:43" ht="26.25" hidden="1" customHeight="1">
      <c r="A98" s="36"/>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row>
    <row r="99" spans="1:43" ht="26.25" hidden="1" customHeight="1">
      <c r="A99" s="36"/>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row>
    <row r="100" spans="1:43" ht="26.25" hidden="1" customHeight="1">
      <c r="A100" s="36"/>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row>
    <row r="101" spans="1:43" ht="26.25" hidden="1" customHeight="1">
      <c r="A101" s="36"/>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row>
    <row r="102" spans="1:43" ht="26.25" hidden="1" customHeight="1">
      <c r="A102" s="36"/>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row>
    <row r="103" spans="1:43" ht="26.25" hidden="1" customHeight="1">
      <c r="A103" s="36"/>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row>
    <row r="104" spans="1:43" ht="26.25" hidden="1" customHeight="1">
      <c r="A104" s="36"/>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P104" s="23" t="str">
        <f>IF(COUNTIF(A109:A110,"○")=2,"国保連へ申請","都道府県へ直接申請")</f>
        <v>都道府県へ直接申請</v>
      </c>
    </row>
    <row r="105" spans="1:43" ht="24.75" hidden="1" customHeight="1">
      <c r="AP105" s="37" t="str">
        <f>IF(COUNTIF(A109:A110,"○")=2,"国保連へ申請","都道府県へ直接申請")</f>
        <v>都道府県へ直接申請</v>
      </c>
      <c r="AQ105" s="38"/>
    </row>
    <row r="106" spans="1:43" ht="25.5" hidden="1" customHeight="1"/>
    <row r="107" spans="1:43" ht="25.5" hidden="1" customHeight="1" thickBot="1"/>
    <row r="108" spans="1:43" ht="20.25" hidden="1" customHeight="1" thickBot="1">
      <c r="A108" s="274" t="s">
        <v>87</v>
      </c>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6"/>
      <c r="AP108" s="37"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39"/>
    </row>
    <row r="109" spans="1:43" ht="13.5" hidden="1" customHeight="1" thickBot="1">
      <c r="A109" s="33"/>
      <c r="B109" s="277" t="s">
        <v>91</v>
      </c>
      <c r="C109" s="277"/>
      <c r="D109" s="277"/>
      <c r="E109" s="277"/>
      <c r="F109" s="277"/>
      <c r="G109" s="277"/>
      <c r="H109" s="277"/>
      <c r="I109" s="277"/>
      <c r="J109" s="277"/>
      <c r="K109" s="277"/>
      <c r="L109" s="277"/>
      <c r="M109" s="277"/>
      <c r="N109" s="277"/>
      <c r="O109" s="277"/>
      <c r="P109" s="277"/>
      <c r="Q109" s="277"/>
      <c r="R109" s="277"/>
      <c r="S109" s="277"/>
      <c r="T109" s="277"/>
      <c r="U109" s="277"/>
      <c r="V109" s="277"/>
      <c r="W109" s="278"/>
      <c r="X109" s="279" t="s">
        <v>102</v>
      </c>
      <c r="Y109" s="279"/>
      <c r="Z109" s="279"/>
      <c r="AA109" s="279"/>
      <c r="AB109" s="279"/>
      <c r="AC109" s="279"/>
      <c r="AD109" s="279"/>
      <c r="AE109" s="279"/>
      <c r="AF109" s="279"/>
      <c r="AG109" s="279"/>
      <c r="AH109" s="279"/>
      <c r="AI109" s="279"/>
      <c r="AJ109" s="279"/>
      <c r="AK109" s="279"/>
      <c r="AL109" s="279"/>
      <c r="AM109" s="280"/>
    </row>
    <row r="110" spans="1:43" ht="13.5" hidden="1" customHeight="1" thickBot="1">
      <c r="A110" s="33"/>
      <c r="B110" s="267" t="s">
        <v>92</v>
      </c>
      <c r="C110" s="267"/>
      <c r="D110" s="267"/>
      <c r="E110" s="268"/>
      <c r="F110" s="267"/>
      <c r="G110" s="267"/>
      <c r="H110" s="267"/>
      <c r="I110" s="267"/>
      <c r="J110" s="267"/>
      <c r="K110" s="267"/>
      <c r="L110" s="267"/>
      <c r="M110" s="267"/>
      <c r="N110" s="267"/>
      <c r="O110" s="267"/>
      <c r="P110" s="267"/>
      <c r="Q110" s="267"/>
      <c r="R110" s="267"/>
      <c r="S110" s="267"/>
      <c r="T110" s="267"/>
      <c r="U110" s="267"/>
      <c r="V110" s="267"/>
      <c r="W110" s="269"/>
      <c r="X110" s="270" t="s">
        <v>85</v>
      </c>
      <c r="Y110" s="270"/>
      <c r="Z110" s="270"/>
      <c r="AA110" s="270"/>
      <c r="AB110" s="270"/>
      <c r="AC110" s="270"/>
      <c r="AD110" s="270"/>
      <c r="AE110" s="270"/>
      <c r="AF110" s="270"/>
      <c r="AG110" s="270"/>
      <c r="AH110" s="270"/>
      <c r="AI110" s="270"/>
      <c r="AJ110" s="270"/>
      <c r="AK110" s="270"/>
      <c r="AL110" s="270"/>
      <c r="AM110" s="271"/>
    </row>
    <row r="111" spans="1:43" s="40" customFormat="1" ht="18.75" hidden="1" customHeight="1">
      <c r="C111" s="41" t="s">
        <v>64</v>
      </c>
      <c r="AP111" s="41"/>
    </row>
    <row r="112" spans="1:43" s="40" customFormat="1" ht="18.75" hidden="1" customHeight="1">
      <c r="A112" s="40">
        <v>1</v>
      </c>
      <c r="B112" s="42" t="s">
        <v>37</v>
      </c>
      <c r="C112" s="43">
        <v>10000</v>
      </c>
      <c r="D112" s="40" t="s">
        <v>38</v>
      </c>
      <c r="E112" s="44">
        <v>1</v>
      </c>
      <c r="H112" s="40" t="s">
        <v>116</v>
      </c>
      <c r="AP112" s="41"/>
    </row>
    <row r="113" spans="1:42" s="40" customFormat="1" ht="18.75" hidden="1" customHeight="1">
      <c r="A113" s="40">
        <v>2</v>
      </c>
      <c r="B113" s="42" t="s">
        <v>39</v>
      </c>
      <c r="C113" s="43">
        <v>15000</v>
      </c>
      <c r="D113" s="40" t="s">
        <v>38</v>
      </c>
      <c r="E113" s="44">
        <v>2</v>
      </c>
      <c r="H113" s="40" t="s">
        <v>117</v>
      </c>
      <c r="AP113" s="41"/>
    </row>
    <row r="114" spans="1:42" s="40" customFormat="1" ht="18.75" hidden="1" customHeight="1">
      <c r="A114" s="40">
        <v>3</v>
      </c>
      <c r="B114" s="42" t="s">
        <v>40</v>
      </c>
      <c r="C114" s="43">
        <v>20000</v>
      </c>
      <c r="D114" s="40" t="s">
        <v>38</v>
      </c>
      <c r="E114" s="44">
        <v>3</v>
      </c>
      <c r="H114" s="40" t="s">
        <v>118</v>
      </c>
      <c r="AP114" s="41"/>
    </row>
    <row r="115" spans="1:42" s="40" customFormat="1" ht="18.75" hidden="1" customHeight="1">
      <c r="A115" s="40">
        <v>4</v>
      </c>
      <c r="B115" s="42" t="s">
        <v>41</v>
      </c>
      <c r="C115" s="43">
        <v>10000</v>
      </c>
      <c r="D115" s="40" t="s">
        <v>38</v>
      </c>
      <c r="E115" s="44">
        <v>4</v>
      </c>
      <c r="H115" s="40" t="s">
        <v>119</v>
      </c>
      <c r="AP115" s="41"/>
    </row>
    <row r="116" spans="1:42" s="40" customFormat="1" ht="18.75" hidden="1" customHeight="1">
      <c r="A116" s="40">
        <v>5</v>
      </c>
      <c r="B116" s="42" t="s">
        <v>11</v>
      </c>
      <c r="C116" s="43">
        <v>10000</v>
      </c>
      <c r="D116" s="40" t="s">
        <v>38</v>
      </c>
      <c r="E116" s="44">
        <v>5</v>
      </c>
      <c r="H116" s="40" t="s">
        <v>120</v>
      </c>
      <c r="AP116" s="41"/>
    </row>
    <row r="117" spans="1:42" s="40" customFormat="1" ht="18.75" hidden="1" customHeight="1">
      <c r="A117" s="40">
        <v>6</v>
      </c>
      <c r="B117" s="42" t="s">
        <v>42</v>
      </c>
      <c r="C117" s="43">
        <v>10000</v>
      </c>
      <c r="D117" s="40" t="s">
        <v>38</v>
      </c>
      <c r="E117" s="44">
        <v>6</v>
      </c>
      <c r="H117" s="40" t="s">
        <v>121</v>
      </c>
      <c r="AP117" s="41"/>
    </row>
    <row r="118" spans="1:42" s="40" customFormat="1" ht="18.75" hidden="1" customHeight="1">
      <c r="A118" s="40">
        <v>7</v>
      </c>
      <c r="B118" s="42" t="s">
        <v>43</v>
      </c>
      <c r="C118" s="43">
        <v>15000</v>
      </c>
      <c r="D118" s="40" t="s">
        <v>38</v>
      </c>
      <c r="E118" s="44">
        <v>7</v>
      </c>
      <c r="H118" s="40" t="s">
        <v>122</v>
      </c>
      <c r="AP118" s="41"/>
    </row>
    <row r="119" spans="1:42" s="40" customFormat="1" ht="18.75" hidden="1" customHeight="1">
      <c r="A119" s="40">
        <v>8</v>
      </c>
      <c r="B119" s="42" t="s">
        <v>44</v>
      </c>
      <c r="C119" s="43">
        <v>20000</v>
      </c>
      <c r="D119" s="40" t="s">
        <v>38</v>
      </c>
      <c r="E119" s="44">
        <v>8</v>
      </c>
      <c r="H119" s="40" t="s">
        <v>123</v>
      </c>
      <c r="AP119" s="41"/>
    </row>
    <row r="120" spans="1:42" s="40" customFormat="1" ht="18.75" hidden="1" customHeight="1">
      <c r="A120" s="40">
        <v>9</v>
      </c>
      <c r="B120" s="42" t="s">
        <v>22</v>
      </c>
      <c r="C120" s="43">
        <v>10000</v>
      </c>
      <c r="D120" s="40" t="s">
        <v>38</v>
      </c>
      <c r="E120" s="44">
        <v>9</v>
      </c>
      <c r="H120" s="40" t="s">
        <v>113</v>
      </c>
      <c r="AP120" s="41"/>
    </row>
    <row r="121" spans="1:42" s="40" customFormat="1" ht="18.75" hidden="1" customHeight="1">
      <c r="A121" s="40">
        <v>10</v>
      </c>
      <c r="B121" s="42" t="s">
        <v>65</v>
      </c>
      <c r="C121" s="43">
        <v>5000</v>
      </c>
      <c r="D121" s="40" t="s">
        <v>38</v>
      </c>
      <c r="E121" s="44">
        <v>10</v>
      </c>
      <c r="H121" s="40" t="s">
        <v>114</v>
      </c>
      <c r="AP121" s="41"/>
    </row>
    <row r="122" spans="1:42" s="40" customFormat="1" ht="18.75" hidden="1" customHeight="1">
      <c r="A122" s="40">
        <v>11</v>
      </c>
      <c r="B122" s="40" t="s">
        <v>66</v>
      </c>
      <c r="C122" s="43">
        <v>10000</v>
      </c>
      <c r="D122" s="40" t="s">
        <v>38</v>
      </c>
      <c r="E122" s="44">
        <v>11</v>
      </c>
      <c r="H122" s="5" t="s">
        <v>112</v>
      </c>
      <c r="AP122" s="41"/>
    </row>
    <row r="123" spans="1:42" s="40" customFormat="1" ht="18.75" hidden="1" customHeight="1">
      <c r="A123" s="40">
        <v>12</v>
      </c>
      <c r="B123" s="40" t="s">
        <v>47</v>
      </c>
      <c r="C123" s="43">
        <v>10000</v>
      </c>
      <c r="D123" s="40" t="s">
        <v>38</v>
      </c>
      <c r="E123" s="44">
        <v>12</v>
      </c>
      <c r="AP123" s="41"/>
    </row>
    <row r="124" spans="1:42" s="40" customFormat="1" ht="18.75" hidden="1" customHeight="1">
      <c r="A124" s="40">
        <v>13</v>
      </c>
      <c r="B124" s="40" t="s">
        <v>48</v>
      </c>
      <c r="C124" s="43">
        <v>15000</v>
      </c>
      <c r="D124" s="40" t="s">
        <v>38</v>
      </c>
      <c r="E124" s="44">
        <v>13</v>
      </c>
      <c r="AP124" s="41"/>
    </row>
    <row r="125" spans="1:42" s="40" customFormat="1" ht="18.75" hidden="1" customHeight="1">
      <c r="A125" s="40">
        <v>14</v>
      </c>
      <c r="B125" s="40" t="s">
        <v>49</v>
      </c>
      <c r="C125" s="43">
        <v>20000</v>
      </c>
      <c r="D125" s="40" t="s">
        <v>38</v>
      </c>
      <c r="E125" s="44">
        <v>14</v>
      </c>
      <c r="AP125" s="41"/>
    </row>
    <row r="126" spans="1:42" s="40" customFormat="1" ht="18.75" hidden="1" customHeight="1">
      <c r="A126" s="40">
        <v>15</v>
      </c>
      <c r="B126" s="40" t="s">
        <v>12</v>
      </c>
      <c r="C126" s="43">
        <v>10000</v>
      </c>
      <c r="D126" s="40" t="s">
        <v>38</v>
      </c>
      <c r="E126" s="44">
        <v>15</v>
      </c>
      <c r="AP126" s="41"/>
    </row>
    <row r="127" spans="1:42" s="40" customFormat="1" ht="18.75" hidden="1" customHeight="1">
      <c r="A127" s="40">
        <v>16</v>
      </c>
      <c r="B127" s="40" t="s">
        <v>13</v>
      </c>
      <c r="C127" s="43">
        <v>10000</v>
      </c>
      <c r="D127" s="40" t="s">
        <v>38</v>
      </c>
      <c r="E127" s="44">
        <v>16</v>
      </c>
      <c r="AP127" s="41"/>
    </row>
    <row r="128" spans="1:42" s="40" customFormat="1" ht="18.75" hidden="1" customHeight="1">
      <c r="A128" s="40">
        <v>17</v>
      </c>
      <c r="B128" s="40" t="s">
        <v>14</v>
      </c>
      <c r="C128" s="43">
        <v>5000</v>
      </c>
      <c r="D128" s="40" t="s">
        <v>38</v>
      </c>
      <c r="E128" s="44">
        <v>17</v>
      </c>
      <c r="AP128" s="41"/>
    </row>
    <row r="129" spans="1:42" s="40" customFormat="1" ht="18.75" hidden="1" customHeight="1">
      <c r="A129" s="40">
        <v>18</v>
      </c>
      <c r="B129" s="40" t="s">
        <v>15</v>
      </c>
      <c r="C129" s="43">
        <v>10000</v>
      </c>
      <c r="D129" s="40" t="s">
        <v>38</v>
      </c>
      <c r="E129" s="44">
        <v>18</v>
      </c>
      <c r="AP129" s="41"/>
    </row>
    <row r="130" spans="1:42" s="40" customFormat="1" ht="18.75" hidden="1" customHeight="1">
      <c r="A130" s="40">
        <v>19</v>
      </c>
      <c r="B130" s="40" t="s">
        <v>16</v>
      </c>
      <c r="C130" s="43">
        <v>10000</v>
      </c>
      <c r="D130" s="40" t="s">
        <v>38</v>
      </c>
      <c r="E130" s="44">
        <v>19</v>
      </c>
      <c r="AP130" s="41"/>
    </row>
    <row r="131" spans="1:42" s="40" customFormat="1" ht="18.75" hidden="1" customHeight="1">
      <c r="A131" s="40">
        <v>20</v>
      </c>
      <c r="B131" s="40" t="s">
        <v>17</v>
      </c>
      <c r="C131" s="43">
        <v>10000</v>
      </c>
      <c r="D131" s="40" t="s">
        <v>38</v>
      </c>
      <c r="E131" s="44">
        <v>20</v>
      </c>
      <c r="AP131" s="41"/>
    </row>
    <row r="132" spans="1:42" s="40" customFormat="1" ht="18.75" hidden="1" customHeight="1">
      <c r="A132" s="40">
        <v>21</v>
      </c>
      <c r="B132" s="40" t="s">
        <v>45</v>
      </c>
      <c r="C132" s="43">
        <v>5000</v>
      </c>
      <c r="D132" s="40" t="s">
        <v>38</v>
      </c>
      <c r="E132" s="44">
        <v>21</v>
      </c>
      <c r="AP132" s="41"/>
    </row>
    <row r="133" spans="1:42" s="40" customFormat="1" ht="18.75" hidden="1" customHeight="1">
      <c r="A133" s="40">
        <v>22</v>
      </c>
      <c r="B133" s="40" t="s">
        <v>18</v>
      </c>
      <c r="C133" s="43">
        <v>10000</v>
      </c>
      <c r="D133" s="40" t="s">
        <v>38</v>
      </c>
      <c r="E133" s="44">
        <v>22</v>
      </c>
      <c r="AP133" s="41"/>
    </row>
    <row r="134" spans="1:42" s="40" customFormat="1" ht="18.75" hidden="1" customHeight="1">
      <c r="A134" s="45">
        <v>23</v>
      </c>
      <c r="B134" s="45" t="s">
        <v>19</v>
      </c>
      <c r="C134" s="46">
        <v>10000</v>
      </c>
      <c r="D134" s="45" t="s">
        <v>38</v>
      </c>
      <c r="E134" s="44">
        <v>23</v>
      </c>
      <c r="F134" s="45"/>
      <c r="AP134" s="41"/>
    </row>
    <row r="135" spans="1:42" s="40" customFormat="1" ht="18.75" hidden="1" customHeight="1">
      <c r="A135" s="40">
        <v>24</v>
      </c>
      <c r="B135" s="40" t="s">
        <v>50</v>
      </c>
      <c r="C135" s="43">
        <v>30000</v>
      </c>
      <c r="D135" s="40" t="s">
        <v>68</v>
      </c>
      <c r="E135" s="44">
        <v>24</v>
      </c>
      <c r="AP135" s="41"/>
    </row>
    <row r="136" spans="1:42" s="40" customFormat="1" ht="18.75" hidden="1" customHeight="1">
      <c r="A136" s="40">
        <v>25</v>
      </c>
      <c r="B136" s="40" t="s">
        <v>51</v>
      </c>
      <c r="C136" s="43">
        <v>40000</v>
      </c>
      <c r="D136" s="40" t="s">
        <v>68</v>
      </c>
      <c r="E136" s="44">
        <v>25</v>
      </c>
      <c r="AP136" s="41"/>
    </row>
    <row r="137" spans="1:42" s="40" customFormat="1" ht="18.75" hidden="1" customHeight="1">
      <c r="A137" s="40">
        <v>26</v>
      </c>
      <c r="B137" s="40" t="s">
        <v>52</v>
      </c>
      <c r="C137" s="43">
        <v>50000</v>
      </c>
      <c r="D137" s="40" t="s">
        <v>68</v>
      </c>
      <c r="E137" s="44">
        <v>26</v>
      </c>
      <c r="AP137" s="41"/>
    </row>
    <row r="138" spans="1:42" s="40" customFormat="1" ht="18.75" hidden="1" customHeight="1">
      <c r="A138" s="40">
        <v>27</v>
      </c>
      <c r="B138" s="40" t="s">
        <v>53</v>
      </c>
      <c r="C138" s="43">
        <v>60000</v>
      </c>
      <c r="D138" s="40" t="s">
        <v>68</v>
      </c>
      <c r="E138" s="44">
        <v>27</v>
      </c>
      <c r="AP138" s="41"/>
    </row>
    <row r="139" spans="1:42" s="40" customFormat="1" ht="18.75" hidden="1" customHeight="1">
      <c r="A139" s="40">
        <v>28</v>
      </c>
      <c r="B139" s="40" t="s">
        <v>54</v>
      </c>
      <c r="C139" s="43">
        <v>70000</v>
      </c>
      <c r="D139" s="40" t="s">
        <v>68</v>
      </c>
      <c r="E139" s="44">
        <v>28</v>
      </c>
      <c r="AP139" s="41"/>
    </row>
    <row r="140" spans="1:42" s="40" customFormat="1" ht="18.75" hidden="1" customHeight="1">
      <c r="A140" s="40">
        <v>29</v>
      </c>
      <c r="B140" s="40" t="s">
        <v>55</v>
      </c>
      <c r="C140" s="43">
        <v>10000</v>
      </c>
      <c r="D140" s="40" t="s">
        <v>68</v>
      </c>
      <c r="E140" s="44">
        <v>29</v>
      </c>
      <c r="AP140" s="41"/>
    </row>
    <row r="141" spans="1:42" s="40" customFormat="1" ht="18.75" hidden="1" customHeight="1">
      <c r="A141" s="40">
        <v>30</v>
      </c>
      <c r="B141" s="40" t="s">
        <v>67</v>
      </c>
      <c r="C141" s="43">
        <v>20000</v>
      </c>
      <c r="D141" s="40" t="s">
        <v>68</v>
      </c>
      <c r="E141" s="44">
        <v>30</v>
      </c>
      <c r="AP141" s="41"/>
    </row>
    <row r="142" spans="1:42" s="40" customFormat="1" ht="18.75" hidden="1" customHeight="1">
      <c r="A142" s="40">
        <v>31</v>
      </c>
      <c r="B142" s="40" t="s">
        <v>56</v>
      </c>
      <c r="C142" s="43">
        <v>30000</v>
      </c>
      <c r="D142" s="40" t="s">
        <v>68</v>
      </c>
      <c r="E142" s="44">
        <v>31</v>
      </c>
      <c r="AP142" s="41"/>
    </row>
    <row r="143" spans="1:42" s="40" customFormat="1" ht="18.75" hidden="1" customHeight="1">
      <c r="A143" s="40">
        <v>32</v>
      </c>
      <c r="B143" s="40" t="s">
        <v>57</v>
      </c>
      <c r="C143" s="43">
        <v>40000</v>
      </c>
      <c r="D143" s="40" t="s">
        <v>68</v>
      </c>
      <c r="E143" s="44">
        <v>32</v>
      </c>
      <c r="AP143" s="41"/>
    </row>
    <row r="144" spans="1:42" s="40" customFormat="1" ht="18.75" hidden="1" customHeight="1">
      <c r="A144" s="40">
        <v>33</v>
      </c>
      <c r="B144" s="40" t="s">
        <v>58</v>
      </c>
      <c r="C144" s="43">
        <v>50000</v>
      </c>
      <c r="D144" s="40" t="s">
        <v>68</v>
      </c>
      <c r="E144" s="44">
        <v>33</v>
      </c>
      <c r="AP144" s="41"/>
    </row>
    <row r="145" spans="1:42" s="40" customFormat="1" ht="18.75" hidden="1" customHeight="1">
      <c r="A145" s="40">
        <v>34</v>
      </c>
      <c r="B145" s="40" t="s">
        <v>59</v>
      </c>
      <c r="C145" s="43">
        <v>60000</v>
      </c>
      <c r="D145" s="40" t="s">
        <v>68</v>
      </c>
      <c r="E145" s="44">
        <v>34</v>
      </c>
      <c r="AP145" s="41"/>
    </row>
    <row r="146" spans="1:42" s="40" customFormat="1" ht="18.75" hidden="1" customHeight="1">
      <c r="A146" s="40">
        <v>35</v>
      </c>
      <c r="B146" s="40" t="s">
        <v>60</v>
      </c>
      <c r="C146" s="43">
        <v>70000</v>
      </c>
      <c r="D146" s="40" t="s">
        <v>68</v>
      </c>
      <c r="E146" s="44">
        <v>35</v>
      </c>
      <c r="AP146" s="41"/>
    </row>
    <row r="147" spans="1:42" s="40" customFormat="1" ht="18.75" hidden="1" customHeight="1">
      <c r="A147" s="40">
        <v>36</v>
      </c>
      <c r="B147" s="40" t="s">
        <v>61</v>
      </c>
      <c r="C147" s="43">
        <v>30000</v>
      </c>
      <c r="D147" s="40" t="s">
        <v>68</v>
      </c>
      <c r="E147" s="44">
        <v>36</v>
      </c>
      <c r="AP147" s="41"/>
    </row>
    <row r="148" spans="1:42" s="40" customFormat="1" ht="18.75" hidden="1" customHeight="1">
      <c r="A148" s="40">
        <v>37</v>
      </c>
      <c r="B148" s="40" t="s">
        <v>69</v>
      </c>
      <c r="C148" s="43">
        <v>40000</v>
      </c>
      <c r="D148" s="40" t="s">
        <v>68</v>
      </c>
      <c r="E148" s="44">
        <v>37</v>
      </c>
      <c r="AP148" s="41"/>
    </row>
    <row r="149" spans="1:42" s="40" customFormat="1" ht="18.75" hidden="1" customHeight="1">
      <c r="A149" s="40">
        <v>38</v>
      </c>
      <c r="B149" s="40" t="s">
        <v>70</v>
      </c>
      <c r="C149" s="43">
        <v>50000</v>
      </c>
      <c r="D149" s="40" t="s">
        <v>68</v>
      </c>
      <c r="E149" s="44">
        <v>38</v>
      </c>
      <c r="AP149" s="41"/>
    </row>
    <row r="150" spans="1:42" s="40" customFormat="1" ht="18.75" hidden="1" customHeight="1">
      <c r="A150" s="40">
        <v>39</v>
      </c>
      <c r="B150" s="40" t="s">
        <v>71</v>
      </c>
      <c r="C150" s="43">
        <v>60000</v>
      </c>
      <c r="D150" s="40" t="s">
        <v>68</v>
      </c>
      <c r="E150" s="44">
        <v>39</v>
      </c>
      <c r="AP150" s="41"/>
    </row>
    <row r="151" spans="1:42" s="40" customFormat="1" ht="18.75" hidden="1" customHeight="1">
      <c r="A151" s="40">
        <v>40</v>
      </c>
      <c r="B151" s="40" t="s">
        <v>95</v>
      </c>
      <c r="C151" s="43">
        <v>70000</v>
      </c>
      <c r="D151" s="40" t="s">
        <v>68</v>
      </c>
      <c r="E151" s="44">
        <v>40</v>
      </c>
      <c r="AP151" s="41"/>
    </row>
    <row r="152" spans="1:42" s="40" customFormat="1" ht="18.75" hidden="1" customHeight="1">
      <c r="A152" s="40">
        <v>41</v>
      </c>
      <c r="B152" s="40" t="s">
        <v>62</v>
      </c>
      <c r="C152" s="43">
        <v>30000</v>
      </c>
      <c r="D152" s="40" t="s">
        <v>68</v>
      </c>
      <c r="E152" s="44">
        <v>41</v>
      </c>
      <c r="AP152" s="41"/>
    </row>
    <row r="153" spans="1:42" s="40" customFormat="1" ht="18.75" hidden="1" customHeight="1">
      <c r="A153" s="40">
        <v>42</v>
      </c>
      <c r="B153" s="40" t="s">
        <v>72</v>
      </c>
      <c r="C153" s="43">
        <v>40000</v>
      </c>
      <c r="D153" s="40" t="s">
        <v>68</v>
      </c>
      <c r="E153" s="44">
        <v>42</v>
      </c>
      <c r="AP153" s="41"/>
    </row>
    <row r="154" spans="1:42" s="40" customFormat="1" ht="18.75" hidden="1" customHeight="1">
      <c r="A154" s="40">
        <v>43</v>
      </c>
      <c r="B154" s="40" t="s">
        <v>73</v>
      </c>
      <c r="C154" s="43">
        <v>50000</v>
      </c>
      <c r="D154" s="40" t="s">
        <v>68</v>
      </c>
      <c r="E154" s="44">
        <v>43</v>
      </c>
      <c r="AP154" s="41"/>
    </row>
    <row r="155" spans="1:42" s="40" customFormat="1" ht="18.75" hidden="1" customHeight="1">
      <c r="A155" s="40">
        <v>44</v>
      </c>
      <c r="B155" s="40" t="s">
        <v>74</v>
      </c>
      <c r="C155" s="43">
        <v>60000</v>
      </c>
      <c r="D155" s="40" t="s">
        <v>68</v>
      </c>
      <c r="E155" s="44">
        <v>44</v>
      </c>
      <c r="AP155" s="41"/>
    </row>
    <row r="156" spans="1:42" s="40" customFormat="1" ht="18.75" hidden="1" customHeight="1">
      <c r="A156" s="40">
        <v>45</v>
      </c>
      <c r="B156" s="40" t="s">
        <v>96</v>
      </c>
      <c r="C156" s="43">
        <v>70000</v>
      </c>
      <c r="D156" s="40" t="s">
        <v>68</v>
      </c>
      <c r="E156" s="44">
        <v>45</v>
      </c>
      <c r="AP156" s="41"/>
    </row>
    <row r="157" spans="1:42" s="40" customFormat="1" ht="18.75" hidden="1" customHeight="1">
      <c r="A157" s="40">
        <v>46</v>
      </c>
      <c r="B157" s="40" t="s">
        <v>63</v>
      </c>
      <c r="C157" s="43">
        <v>10000</v>
      </c>
      <c r="D157" s="40" t="s">
        <v>68</v>
      </c>
      <c r="E157" s="44">
        <v>46</v>
      </c>
      <c r="AP157" s="41"/>
    </row>
    <row r="158" spans="1:42" s="40" customFormat="1" ht="18.75" hidden="1" customHeight="1">
      <c r="A158" s="40">
        <v>47</v>
      </c>
      <c r="B158" s="40" t="s">
        <v>75</v>
      </c>
      <c r="C158" s="43">
        <v>15000</v>
      </c>
      <c r="D158" s="40" t="s">
        <v>68</v>
      </c>
      <c r="E158" s="44">
        <v>47</v>
      </c>
      <c r="AP158" s="41"/>
    </row>
    <row r="159" spans="1:42" s="40" customFormat="1" ht="18.75" hidden="1" customHeight="1">
      <c r="A159" s="40">
        <v>48</v>
      </c>
      <c r="B159" s="40" t="s">
        <v>76</v>
      </c>
      <c r="C159" s="43">
        <v>10000</v>
      </c>
      <c r="D159" s="40" t="s">
        <v>68</v>
      </c>
      <c r="E159" s="44">
        <v>48</v>
      </c>
      <c r="AP159" s="41"/>
    </row>
    <row r="160" spans="1:42" s="40" customFormat="1" ht="18.75" hidden="1" customHeight="1">
      <c r="A160" s="40">
        <v>49</v>
      </c>
      <c r="B160" s="40" t="s">
        <v>77</v>
      </c>
      <c r="C160" s="43">
        <v>20000</v>
      </c>
      <c r="D160" s="40" t="s">
        <v>68</v>
      </c>
      <c r="E160" s="44">
        <v>49</v>
      </c>
      <c r="AP160" s="41"/>
    </row>
    <row r="161" spans="1:42" s="40" customFormat="1" ht="18.75" hidden="1" customHeight="1">
      <c r="A161" s="40">
        <v>50</v>
      </c>
      <c r="B161" s="40" t="s">
        <v>78</v>
      </c>
      <c r="C161" s="43">
        <v>30000</v>
      </c>
      <c r="D161" s="40" t="s">
        <v>68</v>
      </c>
      <c r="E161" s="44">
        <v>50</v>
      </c>
      <c r="AP161" s="41"/>
    </row>
    <row r="162" spans="1:42" s="40" customFormat="1" ht="18.75" hidden="1" customHeight="1">
      <c r="A162" s="40">
        <v>51</v>
      </c>
      <c r="B162" s="40" t="s">
        <v>79</v>
      </c>
      <c r="C162" s="43">
        <v>40000</v>
      </c>
      <c r="D162" s="40" t="s">
        <v>68</v>
      </c>
      <c r="E162" s="44">
        <v>51</v>
      </c>
      <c r="AP162" s="41"/>
    </row>
    <row r="163" spans="1:42" s="40" customFormat="1" ht="18.75" hidden="1" customHeight="1">
      <c r="A163" s="40">
        <v>52</v>
      </c>
      <c r="B163" s="40" t="s">
        <v>80</v>
      </c>
      <c r="C163" s="43">
        <v>50000</v>
      </c>
      <c r="D163" s="40" t="s">
        <v>68</v>
      </c>
      <c r="E163" s="44">
        <v>52</v>
      </c>
      <c r="AP163" s="41"/>
    </row>
    <row r="164" spans="1:42" s="40" customFormat="1" ht="18.75" hidden="1" customHeight="1">
      <c r="A164" s="40">
        <v>53</v>
      </c>
      <c r="B164" s="40" t="s">
        <v>81</v>
      </c>
      <c r="C164" s="43">
        <v>60000</v>
      </c>
      <c r="D164" s="40" t="s">
        <v>68</v>
      </c>
      <c r="E164" s="44">
        <v>53</v>
      </c>
      <c r="AP164" s="41"/>
    </row>
    <row r="165" spans="1:42" s="40" customFormat="1" ht="18.75" hidden="1" customHeight="1">
      <c r="A165" s="40">
        <v>54</v>
      </c>
      <c r="B165" s="40" t="s">
        <v>82</v>
      </c>
      <c r="C165" s="43">
        <v>70000</v>
      </c>
      <c r="D165" s="40" t="s">
        <v>68</v>
      </c>
      <c r="E165" s="44">
        <v>54</v>
      </c>
      <c r="AP165" s="41"/>
    </row>
    <row r="166" spans="1:42" s="40" customFormat="1" ht="18.75" hidden="1" customHeight="1">
      <c r="A166" s="40">
        <v>55</v>
      </c>
      <c r="B166" s="40" t="s">
        <v>83</v>
      </c>
      <c r="C166" s="43">
        <v>10000</v>
      </c>
      <c r="D166" s="40" t="s">
        <v>68</v>
      </c>
      <c r="E166" s="44">
        <v>55</v>
      </c>
      <c r="AP166" s="41"/>
    </row>
    <row r="167" spans="1:42" s="40" customFormat="1" ht="18.75" hidden="1" customHeight="1">
      <c r="A167" s="40">
        <v>56</v>
      </c>
      <c r="B167" s="40" t="s">
        <v>84</v>
      </c>
      <c r="C167" s="43">
        <v>20000</v>
      </c>
      <c r="D167" s="40" t="s">
        <v>68</v>
      </c>
      <c r="E167" s="44">
        <v>56</v>
      </c>
      <c r="AP167" s="41"/>
    </row>
    <row r="168" spans="1:42" s="40" customFormat="1" ht="18.75" hidden="1" customHeight="1">
      <c r="B168" s="44"/>
      <c r="C168" s="44"/>
      <c r="D168" s="44"/>
      <c r="E168" s="44"/>
      <c r="G168" s="44"/>
      <c r="AP168" s="41"/>
    </row>
    <row r="169" spans="1:42" s="40" customFormat="1" ht="18.75" customHeight="1">
      <c r="AP169" s="41"/>
    </row>
    <row r="170" spans="1:42" s="40" customFormat="1" ht="18.75" customHeight="1">
      <c r="AP170" s="41"/>
    </row>
    <row r="171" spans="1:42" s="40" customFormat="1" ht="18.75" customHeight="1">
      <c r="AP171" s="41"/>
    </row>
    <row r="172" spans="1:42" s="40" customFormat="1" ht="18.75" customHeight="1">
      <c r="AP172" s="41"/>
    </row>
    <row r="173" spans="1:42" s="40" customFormat="1" ht="18.75" customHeight="1">
      <c r="AP173" s="41"/>
    </row>
    <row r="174" spans="1:42" s="40" customFormat="1" ht="18.75" customHeight="1">
      <c r="AP174" s="41"/>
    </row>
    <row r="175" spans="1:42" s="40" customFormat="1" ht="18.75" customHeight="1">
      <c r="AP175" s="41"/>
    </row>
    <row r="176" spans="1:42" s="40" customFormat="1" ht="18.75" customHeight="1">
      <c r="AP176" s="41"/>
    </row>
    <row r="177" spans="42:42" s="40" customFormat="1" ht="18.75" customHeight="1">
      <c r="AP177" s="41"/>
    </row>
  </sheetData>
  <sheetProtection algorithmName="SHA-512" hashValue="uhTErfXXlu1sHjpLQXwf2VQbi0wOSH34caBNaR8iYYdM13vjnlJXk79kM1WdoYECDgZba0pRa3nwLHvu+Bdbzg==" saltValue="N9QFG8naunu6qA+ygiBW3Q==" spinCount="100000" sheet="1" selectLockedCells="1" autoFilter="0"/>
  <mergeCells count="97">
    <mergeCell ref="B40:AM40"/>
    <mergeCell ref="A36:D36"/>
    <mergeCell ref="E36:I36"/>
    <mergeCell ref="J36:AM36"/>
    <mergeCell ref="A38:AM38"/>
    <mergeCell ref="B39:AM39"/>
    <mergeCell ref="A108:AM108"/>
    <mergeCell ref="B109:W109"/>
    <mergeCell ref="X109:AM109"/>
    <mergeCell ref="B110:W110"/>
    <mergeCell ref="X110:AM110"/>
    <mergeCell ref="A32:D32"/>
    <mergeCell ref="E32:I32"/>
    <mergeCell ref="J32:AM32"/>
    <mergeCell ref="A33:D33"/>
    <mergeCell ref="E33:I33"/>
    <mergeCell ref="J33:AM33"/>
    <mergeCell ref="A34:D34"/>
    <mergeCell ref="E34:I34"/>
    <mergeCell ref="J34:AM34"/>
    <mergeCell ref="A35:D35"/>
    <mergeCell ref="E35:I35"/>
    <mergeCell ref="J35:AM35"/>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6:F26"/>
    <mergeCell ref="G26:J26"/>
    <mergeCell ref="K26:S26"/>
    <mergeCell ref="T26:AM26"/>
    <mergeCell ref="A30:D30"/>
    <mergeCell ref="E30:I30"/>
    <mergeCell ref="J30:AM30"/>
    <mergeCell ref="A22:D22"/>
    <mergeCell ref="E22:I22"/>
    <mergeCell ref="J22:AM22"/>
    <mergeCell ref="A25:F25"/>
    <mergeCell ref="G25:AM25"/>
    <mergeCell ref="A18:D18"/>
    <mergeCell ref="E18:I18"/>
    <mergeCell ref="J18:AM18"/>
    <mergeCell ref="A19:D19"/>
    <mergeCell ref="E19:I19"/>
    <mergeCell ref="J19:AM19"/>
    <mergeCell ref="A20:D20"/>
    <mergeCell ref="E20:I20"/>
    <mergeCell ref="J20:AM20"/>
    <mergeCell ref="A21:D21"/>
    <mergeCell ref="E21:I21"/>
    <mergeCell ref="J21:AM21"/>
    <mergeCell ref="A16:D16"/>
    <mergeCell ref="E16:I16"/>
    <mergeCell ref="J16:AM16"/>
    <mergeCell ref="A17:D17"/>
    <mergeCell ref="E17:I17"/>
    <mergeCell ref="J17:AM17"/>
    <mergeCell ref="A12:D12"/>
    <mergeCell ref="E12:AM12"/>
    <mergeCell ref="A13:D13"/>
    <mergeCell ref="E13:AM13"/>
    <mergeCell ref="AD15:AG15"/>
    <mergeCell ref="AH15:AL15"/>
    <mergeCell ref="B15:D15"/>
    <mergeCell ref="E15:H15"/>
    <mergeCell ref="J15:M15"/>
    <mergeCell ref="N15:R15"/>
    <mergeCell ref="T15:W15"/>
    <mergeCell ref="X15:AB15"/>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s>
  <phoneticPr fontId="5"/>
  <conditionalFormatting sqref="A2:AM2">
    <cfRule type="containsText" dxfId="12" priority="1" operator="containsText" text="エラー">
      <formula>NOT(ISERROR(SEARCH("エラー",A2)))</formula>
    </cfRule>
  </conditionalFormatting>
  <dataValidations count="5">
    <dataValidation type="list" allowBlank="1" showInputMessage="1" showErrorMessage="1" sqref="A109:A110" xr:uid="{00000000-0002-0000-0500-000000000000}">
      <formula1>"○"</formula1>
    </dataValidation>
    <dataValidation type="textLength" imeMode="disabled" operator="equal" allowBlank="1" showInputMessage="1" showErrorMessage="1" errorTitle="事業所番号" error="10桁で入力してください。" sqref="AG4:AM4" xr:uid="{00000000-0002-0000-0500-000001000000}">
      <formula1>10</formula1>
    </dataValidation>
    <dataValidation imeMode="off" allowBlank="1" showInputMessage="1" showErrorMessage="1" sqref="AC8:AM8 P8:Y8" xr:uid="{00000000-0002-0000-0500-000002000000}"/>
    <dataValidation imeMode="fullKatakana" allowBlank="1" showInputMessage="1" showErrorMessage="1" sqref="L3:AF3" xr:uid="{1099450E-0827-4CFF-B987-B5158B069DD1}"/>
    <dataValidation type="list" imeMode="disabled" allowBlank="1" showInputMessage="1" showErrorMessage="1" sqref="A39:A104" xr:uid="{00000000-0002-0000-0500-000004000000}">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5000000}">
          <x14:formula1>
            <xm:f>プルダウン!$H$1:$H$3</xm:f>
          </x14:formula1>
          <xm:sqref>A17:D21 A31:D35</xm:sqref>
        </x14:dataValidation>
        <x14:dataValidation type="list" allowBlank="1" showInputMessage="1" showErrorMessage="1" xr:uid="{00000000-0002-0000-0500-000006000000}">
          <x14:formula1>
            <xm:f>プルダウン!$I$1:$I$2</xm:f>
          </x14:formula1>
          <xm:sqref>G26:J26</xm:sqref>
        </x14:dataValidation>
        <x14:dataValidation type="list" allowBlank="1" showInputMessage="1" showErrorMessage="1" xr:uid="{00000000-0002-0000-0500-000007000000}">
          <x14:formula1>
            <xm:f>プルダウン!$B$1:$B$3</xm:f>
          </x14:formula1>
          <xm:sqref>L5:AK5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V177"/>
  <sheetViews>
    <sheetView showGridLines="0" view="pageBreakPreview" zoomScaleNormal="120" zoomScaleSheetLayoutView="100" workbookViewId="0">
      <selection activeCell="L3" sqref="L3:AF3"/>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168</v>
      </c>
    </row>
    <row r="2" spans="1:47" ht="14">
      <c r="A2" s="281" t="str">
        <f>IF(AG4&lt;&gt;"",IF(OR(AU4&lt;&gt;"",AU11&lt;&gt;"",AU24&lt;&gt;""),"エラー：未入力の項目がありますので、入力してください。",""),"")</f>
        <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row>
    <row r="3" spans="1:47" s="28" customFormat="1" ht="12" customHeight="1">
      <c r="A3" s="283" t="s">
        <v>21</v>
      </c>
      <c r="B3" s="56" t="s">
        <v>0</v>
      </c>
      <c r="C3" s="57"/>
      <c r="D3" s="57"/>
      <c r="E3" s="56"/>
      <c r="F3" s="56"/>
      <c r="G3" s="56"/>
      <c r="H3" s="56"/>
      <c r="I3" s="56"/>
      <c r="J3" s="56"/>
      <c r="K3" s="58"/>
      <c r="L3" s="286"/>
      <c r="M3" s="286"/>
      <c r="N3" s="286"/>
      <c r="O3" s="286"/>
      <c r="P3" s="286"/>
      <c r="Q3" s="286"/>
      <c r="R3" s="286"/>
      <c r="S3" s="286"/>
      <c r="T3" s="286"/>
      <c r="U3" s="286"/>
      <c r="V3" s="286"/>
      <c r="W3" s="286"/>
      <c r="X3" s="286"/>
      <c r="Y3" s="286"/>
      <c r="Z3" s="286"/>
      <c r="AA3" s="286"/>
      <c r="AB3" s="286"/>
      <c r="AC3" s="286"/>
      <c r="AD3" s="286"/>
      <c r="AE3" s="286"/>
      <c r="AF3" s="287"/>
      <c r="AG3" s="288" t="s">
        <v>128</v>
      </c>
      <c r="AH3" s="289"/>
      <c r="AI3" s="289"/>
      <c r="AJ3" s="289"/>
      <c r="AK3" s="289"/>
      <c r="AL3" s="289"/>
      <c r="AM3" s="290"/>
      <c r="AP3" s="29"/>
    </row>
    <row r="4" spans="1:47" s="28" customFormat="1" ht="20.25" customHeight="1">
      <c r="A4" s="284"/>
      <c r="B4" s="59" t="s">
        <v>160</v>
      </c>
      <c r="C4" s="60"/>
      <c r="D4" s="60"/>
      <c r="E4" s="59"/>
      <c r="F4" s="59"/>
      <c r="G4" s="59"/>
      <c r="H4" s="59"/>
      <c r="I4" s="59"/>
      <c r="J4" s="59"/>
      <c r="K4" s="61"/>
      <c r="L4" s="257"/>
      <c r="M4" s="258"/>
      <c r="N4" s="258"/>
      <c r="O4" s="258"/>
      <c r="P4" s="258"/>
      <c r="Q4" s="258"/>
      <c r="R4" s="258"/>
      <c r="S4" s="258"/>
      <c r="T4" s="258"/>
      <c r="U4" s="258"/>
      <c r="V4" s="258"/>
      <c r="W4" s="258"/>
      <c r="X4" s="258"/>
      <c r="Y4" s="258"/>
      <c r="Z4" s="258"/>
      <c r="AA4" s="258"/>
      <c r="AB4" s="258"/>
      <c r="AC4" s="258"/>
      <c r="AD4" s="258"/>
      <c r="AE4" s="258"/>
      <c r="AF4" s="259"/>
      <c r="AG4" s="263"/>
      <c r="AH4" s="264"/>
      <c r="AI4" s="264"/>
      <c r="AJ4" s="264"/>
      <c r="AK4" s="264"/>
      <c r="AL4" s="264"/>
      <c r="AM4" s="265"/>
      <c r="AP4" s="239"/>
      <c r="AQ4" s="239"/>
      <c r="AR4" s="239"/>
      <c r="AS4" s="239"/>
      <c r="AT4" s="239"/>
      <c r="AU4" s="71" t="str">
        <f>IF(AG4&lt;&gt;"",IF(OR(L5="",AC8="",L9=""),"基本情報エラー：未入力の項目がありますので、入力してください。",""),"")</f>
        <v/>
      </c>
    </row>
    <row r="5" spans="1:47" s="28" customFormat="1" ht="21.75" customHeight="1">
      <c r="A5" s="284"/>
      <c r="B5" s="240" t="s">
        <v>25</v>
      </c>
      <c r="C5" s="240"/>
      <c r="D5" s="240"/>
      <c r="E5" s="240"/>
      <c r="F5" s="240"/>
      <c r="G5" s="240"/>
      <c r="H5" s="240"/>
      <c r="I5" s="240"/>
      <c r="J5" s="240"/>
      <c r="K5" s="241"/>
      <c r="L5" s="242"/>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4"/>
      <c r="AL5" s="86"/>
      <c r="AM5" s="87"/>
      <c r="AP5" s="41"/>
      <c r="AQ5" s="41"/>
      <c r="AR5" s="41"/>
      <c r="AS5" s="41"/>
      <c r="AT5" s="41"/>
    </row>
    <row r="6" spans="1:47" s="28" customFormat="1" ht="17.25" customHeight="1">
      <c r="A6" s="284"/>
      <c r="B6" s="250" t="s">
        <v>161</v>
      </c>
      <c r="C6" s="250"/>
      <c r="D6" s="250"/>
      <c r="E6" s="250"/>
      <c r="F6" s="250"/>
      <c r="G6" s="250"/>
      <c r="H6" s="250"/>
      <c r="I6" s="250"/>
      <c r="J6" s="250"/>
      <c r="K6" s="251"/>
      <c r="L6" s="92" t="s">
        <v>5</v>
      </c>
      <c r="M6" s="92"/>
      <c r="N6" s="92"/>
      <c r="O6" s="92"/>
      <c r="P6" s="92"/>
      <c r="Q6" s="266"/>
      <c r="R6" s="266"/>
      <c r="S6" s="266"/>
      <c r="T6" s="266"/>
      <c r="U6" s="266"/>
      <c r="V6" s="266"/>
      <c r="W6" s="92" t="s">
        <v>6</v>
      </c>
      <c r="X6" s="92"/>
      <c r="Y6" s="92"/>
      <c r="Z6" s="92"/>
      <c r="AA6" s="92"/>
      <c r="AB6" s="92"/>
      <c r="AC6" s="254"/>
      <c r="AD6" s="254"/>
      <c r="AE6" s="254"/>
      <c r="AF6" s="254"/>
      <c r="AG6" s="254"/>
      <c r="AH6" s="254"/>
      <c r="AI6" s="254"/>
      <c r="AJ6" s="254"/>
      <c r="AK6" s="254"/>
      <c r="AL6" s="254"/>
      <c r="AM6" s="255"/>
      <c r="AP6" s="29"/>
      <c r="AT6" s="256"/>
    </row>
    <row r="7" spans="1:47" s="28" customFormat="1" ht="20.25" customHeight="1">
      <c r="A7" s="284"/>
      <c r="B7" s="252"/>
      <c r="C7" s="252"/>
      <c r="D7" s="252"/>
      <c r="E7" s="252"/>
      <c r="F7" s="252"/>
      <c r="G7" s="252"/>
      <c r="H7" s="252"/>
      <c r="I7" s="252"/>
      <c r="J7" s="252"/>
      <c r="K7" s="253"/>
      <c r="L7" s="257"/>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9"/>
      <c r="AP7" s="29"/>
      <c r="AT7" s="256"/>
    </row>
    <row r="8" spans="1:47" s="28" customFormat="1" ht="21" customHeight="1">
      <c r="A8" s="284"/>
      <c r="B8" s="62" t="s">
        <v>7</v>
      </c>
      <c r="C8" s="80"/>
      <c r="D8" s="80"/>
      <c r="E8" s="62"/>
      <c r="F8" s="62"/>
      <c r="G8" s="62"/>
      <c r="H8" s="62"/>
      <c r="I8" s="62"/>
      <c r="J8" s="62"/>
      <c r="K8" s="63"/>
      <c r="L8" s="260" t="s">
        <v>8</v>
      </c>
      <c r="M8" s="261"/>
      <c r="N8" s="261"/>
      <c r="O8" s="262"/>
      <c r="P8" s="245"/>
      <c r="Q8" s="246"/>
      <c r="R8" s="246"/>
      <c r="S8" s="246"/>
      <c r="T8" s="246"/>
      <c r="U8" s="246"/>
      <c r="V8" s="246"/>
      <c r="W8" s="246"/>
      <c r="X8" s="246"/>
      <c r="Y8" s="246"/>
      <c r="Z8" s="260" t="s">
        <v>24</v>
      </c>
      <c r="AA8" s="261"/>
      <c r="AB8" s="262"/>
      <c r="AC8" s="298"/>
      <c r="AD8" s="248"/>
      <c r="AE8" s="248"/>
      <c r="AF8" s="248"/>
      <c r="AG8" s="248"/>
      <c r="AH8" s="248"/>
      <c r="AI8" s="248"/>
      <c r="AJ8" s="248"/>
      <c r="AK8" s="248"/>
      <c r="AL8" s="248"/>
      <c r="AM8" s="249"/>
      <c r="AO8" s="28" t="str">
        <f>IFERROR(VLOOKUP(AG4,#REF!,8,0),"")</f>
        <v/>
      </c>
      <c r="AP8" s="29"/>
    </row>
    <row r="9" spans="1:47" s="28" customFormat="1" ht="20.25" customHeight="1">
      <c r="A9" s="285"/>
      <c r="B9" s="62" t="s">
        <v>20</v>
      </c>
      <c r="C9" s="80"/>
      <c r="D9" s="80"/>
      <c r="E9" s="62"/>
      <c r="F9" s="62"/>
      <c r="G9" s="62"/>
      <c r="H9" s="62"/>
      <c r="I9" s="62"/>
      <c r="J9" s="62"/>
      <c r="K9" s="63"/>
      <c r="L9" s="293"/>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c r="AP9" s="29"/>
    </row>
    <row r="10" spans="1:47" s="28" customFormat="1" ht="10" customHeight="1">
      <c r="A10" s="54"/>
      <c r="B10" s="2"/>
      <c r="C10" s="3"/>
      <c r="D10" s="3"/>
      <c r="E10" s="2"/>
      <c r="F10" s="2"/>
      <c r="G10" s="2"/>
      <c r="H10" s="2"/>
      <c r="I10" s="2"/>
      <c r="J10" s="2"/>
      <c r="K10" s="2"/>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P10" s="29"/>
    </row>
    <row r="11" spans="1:47" s="28" customFormat="1" ht="19.5" customHeight="1">
      <c r="A11" s="66" t="s">
        <v>291</v>
      </c>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71" t="str">
        <f>IF(E22&lt;&gt;0,IF(OR(E12="",E13="",A17="",J17=""),"基本情報エラー：未入力の項目がありますので、入力してください。",""),"")</f>
        <v/>
      </c>
    </row>
    <row r="12" spans="1:47" s="28" customFormat="1" ht="19.5" customHeight="1">
      <c r="A12" s="291" t="s">
        <v>158</v>
      </c>
      <c r="B12" s="291"/>
      <c r="C12" s="291"/>
      <c r="D12" s="291"/>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P12" s="29"/>
    </row>
    <row r="13" spans="1:47" s="28" customFormat="1" ht="19.5" customHeight="1">
      <c r="A13" s="291" t="s">
        <v>159</v>
      </c>
      <c r="B13" s="291"/>
      <c r="C13" s="291"/>
      <c r="D13" s="291"/>
      <c r="E13" s="212"/>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4"/>
      <c r="AP13" s="29"/>
    </row>
    <row r="14" spans="1:47" s="28" customFormat="1" ht="10" customHeight="1" thickBot="1">
      <c r="I14" s="30"/>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29"/>
    </row>
    <row r="15" spans="1:47" s="28" customFormat="1" ht="23.25" customHeight="1" thickBot="1">
      <c r="A15" s="67"/>
      <c r="B15" s="191" t="s">
        <v>170</v>
      </c>
      <c r="C15" s="191"/>
      <c r="D15" s="191"/>
      <c r="E15" s="192">
        <f>E22</f>
        <v>0</v>
      </c>
      <c r="F15" s="193"/>
      <c r="G15" s="193"/>
      <c r="H15" s="194"/>
      <c r="I15" s="55" t="s">
        <v>127</v>
      </c>
      <c r="J15" s="191" t="s">
        <v>171</v>
      </c>
      <c r="K15" s="191"/>
      <c r="L15" s="191"/>
      <c r="M15" s="191"/>
      <c r="N15" s="184">
        <v>200000</v>
      </c>
      <c r="O15" s="185"/>
      <c r="P15" s="185"/>
      <c r="Q15" s="185"/>
      <c r="R15" s="185"/>
      <c r="S15" s="89" t="s">
        <v>127</v>
      </c>
      <c r="T15" s="195" t="s">
        <v>169</v>
      </c>
      <c r="U15" s="196"/>
      <c r="V15" s="196"/>
      <c r="W15" s="197"/>
      <c r="X15" s="184">
        <f>MIN(E15,N15)</f>
        <v>0</v>
      </c>
      <c r="Y15" s="185"/>
      <c r="Z15" s="185"/>
      <c r="AA15" s="185"/>
      <c r="AB15" s="185"/>
      <c r="AC15" s="90" t="s">
        <v>127</v>
      </c>
      <c r="AD15" s="186" t="s">
        <v>296</v>
      </c>
      <c r="AE15" s="187"/>
      <c r="AF15" s="187"/>
      <c r="AG15" s="188"/>
      <c r="AH15" s="189">
        <f>ROUNDDOWN(X15*4/5,-3)</f>
        <v>0</v>
      </c>
      <c r="AI15" s="190"/>
      <c r="AJ15" s="190"/>
      <c r="AK15" s="190"/>
      <c r="AL15" s="190"/>
      <c r="AM15" s="91" t="s">
        <v>127</v>
      </c>
      <c r="AP15" s="29"/>
    </row>
    <row r="16" spans="1:47" s="28" customFormat="1" ht="15" customHeight="1">
      <c r="A16" s="232" t="s">
        <v>152</v>
      </c>
      <c r="B16" s="232"/>
      <c r="C16" s="232"/>
      <c r="D16" s="232"/>
      <c r="E16" s="232" t="s">
        <v>157</v>
      </c>
      <c r="F16" s="232"/>
      <c r="G16" s="232"/>
      <c r="H16" s="232"/>
      <c r="I16" s="232"/>
      <c r="J16" s="230" t="s">
        <v>153</v>
      </c>
      <c r="K16" s="230"/>
      <c r="L16" s="230"/>
      <c r="M16" s="230"/>
      <c r="N16" s="230"/>
      <c r="O16" s="230"/>
      <c r="P16" s="230"/>
      <c r="Q16" s="230"/>
      <c r="R16" s="230"/>
      <c r="S16" s="230"/>
      <c r="T16" s="230"/>
      <c r="U16" s="230"/>
      <c r="V16" s="230"/>
      <c r="W16" s="230"/>
      <c r="X16" s="230"/>
      <c r="Y16" s="230"/>
      <c r="Z16" s="230"/>
      <c r="AA16" s="230"/>
      <c r="AB16" s="230"/>
      <c r="AC16" s="230"/>
      <c r="AD16" s="233"/>
      <c r="AE16" s="233"/>
      <c r="AF16" s="233"/>
      <c r="AG16" s="233"/>
      <c r="AH16" s="233"/>
      <c r="AI16" s="233"/>
      <c r="AJ16" s="233"/>
      <c r="AK16" s="233"/>
      <c r="AL16" s="233"/>
      <c r="AM16" s="234"/>
      <c r="AP16" s="29"/>
    </row>
    <row r="17" spans="1:48" s="28" customFormat="1" ht="15" customHeight="1">
      <c r="A17" s="235"/>
      <c r="B17" s="236"/>
      <c r="C17" s="236"/>
      <c r="D17" s="237"/>
      <c r="E17" s="296"/>
      <c r="F17" s="297"/>
      <c r="G17" s="297"/>
      <c r="H17" s="297"/>
      <c r="I17" s="297"/>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P17" s="29"/>
    </row>
    <row r="18" spans="1:48" s="28" customFormat="1" ht="15" customHeight="1">
      <c r="A18" s="221"/>
      <c r="B18" s="222"/>
      <c r="C18" s="222"/>
      <c r="D18" s="223"/>
      <c r="E18" s="201"/>
      <c r="F18" s="202"/>
      <c r="G18" s="202"/>
      <c r="H18" s="202"/>
      <c r="I18" s="202"/>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P18" s="29"/>
    </row>
    <row r="19" spans="1:48" s="28" customFormat="1" ht="15" customHeight="1">
      <c r="A19" s="221"/>
      <c r="B19" s="222"/>
      <c r="C19" s="222"/>
      <c r="D19" s="223"/>
      <c r="E19" s="201"/>
      <c r="F19" s="202"/>
      <c r="G19" s="202"/>
      <c r="H19" s="202"/>
      <c r="I19" s="202"/>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P19" s="29"/>
    </row>
    <row r="20" spans="1:48" s="28" customFormat="1" ht="15" customHeight="1">
      <c r="A20" s="221"/>
      <c r="B20" s="222"/>
      <c r="C20" s="222"/>
      <c r="D20" s="223"/>
      <c r="E20" s="201"/>
      <c r="F20" s="202"/>
      <c r="G20" s="202"/>
      <c r="H20" s="202"/>
      <c r="I20" s="202"/>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P20" s="29"/>
    </row>
    <row r="21" spans="1:48" s="28" customFormat="1" ht="15" customHeight="1">
      <c r="A21" s="225"/>
      <c r="B21" s="226"/>
      <c r="C21" s="226"/>
      <c r="D21" s="227"/>
      <c r="E21" s="203"/>
      <c r="F21" s="204"/>
      <c r="G21" s="204"/>
      <c r="H21" s="204"/>
      <c r="I21" s="204"/>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29"/>
    </row>
    <row r="22" spans="1:48" s="28" customFormat="1" ht="15" customHeight="1">
      <c r="A22" s="198" t="s">
        <v>27</v>
      </c>
      <c r="B22" s="199"/>
      <c r="C22" s="199"/>
      <c r="D22" s="200"/>
      <c r="E22" s="205">
        <f>SUM(E17:I21)</f>
        <v>0</v>
      </c>
      <c r="F22" s="206"/>
      <c r="G22" s="206"/>
      <c r="H22" s="206"/>
      <c r="I22" s="206"/>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P22" s="29"/>
    </row>
    <row r="23" spans="1:48" s="28" customFormat="1" ht="10" customHeight="1">
      <c r="A23" s="54"/>
      <c r="B23" s="2"/>
      <c r="C23" s="3"/>
      <c r="D23" s="3"/>
      <c r="E23" s="2"/>
      <c r="F23" s="2"/>
      <c r="G23" s="2"/>
      <c r="H23" s="2"/>
      <c r="I23" s="2"/>
      <c r="J23" s="2"/>
      <c r="K23" s="2"/>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P23" s="29"/>
    </row>
    <row r="24" spans="1:48" s="28" customFormat="1" ht="19.5" customHeight="1">
      <c r="A24" s="66" t="s">
        <v>292</v>
      </c>
      <c r="I24" s="30"/>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29"/>
      <c r="AU24" s="71" t="str">
        <f>IF(E36&lt;&gt;0,IF(OR(G25="",G26="",G27="",A31="",J31=""),"基本情報エラー：未入力の項目がありますので、入力してください。",""),"")</f>
        <v/>
      </c>
    </row>
    <row r="25" spans="1:48" s="28" customFormat="1" ht="19.5" customHeight="1">
      <c r="A25" s="208" t="s">
        <v>162</v>
      </c>
      <c r="B25" s="209"/>
      <c r="C25" s="209"/>
      <c r="D25" s="209"/>
      <c r="E25" s="209"/>
      <c r="F25" s="209"/>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P25" s="29"/>
      <c r="AU25" s="40" t="s">
        <v>269</v>
      </c>
    </row>
    <row r="26" spans="1:48" s="28" customFormat="1" ht="19.5" customHeight="1">
      <c r="A26" s="208" t="s">
        <v>165</v>
      </c>
      <c r="B26" s="209"/>
      <c r="C26" s="209"/>
      <c r="D26" s="209"/>
      <c r="E26" s="209"/>
      <c r="F26" s="209"/>
      <c r="G26" s="218"/>
      <c r="H26" s="219"/>
      <c r="I26" s="219"/>
      <c r="J26" s="220"/>
      <c r="K26" s="208" t="s">
        <v>164</v>
      </c>
      <c r="L26" s="209"/>
      <c r="M26" s="209"/>
      <c r="N26" s="209"/>
      <c r="O26" s="209"/>
      <c r="P26" s="209"/>
      <c r="Q26" s="209"/>
      <c r="R26" s="209"/>
      <c r="S26" s="211"/>
      <c r="T26" s="215"/>
      <c r="U26" s="216"/>
      <c r="V26" s="216"/>
      <c r="W26" s="216"/>
      <c r="X26" s="216"/>
      <c r="Y26" s="216"/>
      <c r="Z26" s="216"/>
      <c r="AA26" s="216"/>
      <c r="AB26" s="216"/>
      <c r="AC26" s="216"/>
      <c r="AD26" s="216"/>
      <c r="AE26" s="216"/>
      <c r="AF26" s="216"/>
      <c r="AG26" s="216"/>
      <c r="AH26" s="216"/>
      <c r="AI26" s="216"/>
      <c r="AJ26" s="216"/>
      <c r="AK26" s="216"/>
      <c r="AL26" s="216"/>
      <c r="AM26" s="217"/>
      <c r="AP26" s="29"/>
      <c r="AU26" s="74"/>
      <c r="AV26" s="74" t="s">
        <v>284</v>
      </c>
    </row>
    <row r="27" spans="1:48" s="28" customFormat="1" ht="19.5" customHeight="1">
      <c r="A27" s="208" t="s">
        <v>163</v>
      </c>
      <c r="B27" s="209"/>
      <c r="C27" s="209"/>
      <c r="D27" s="209"/>
      <c r="E27" s="209"/>
      <c r="F27" s="211"/>
      <c r="G27" s="212"/>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4"/>
      <c r="AP27" s="29"/>
      <c r="AU27" s="74"/>
      <c r="AV27" s="74" t="str">
        <f>IFERROR(VLOOKUP(G26,AU28:AV29,2,0),"")</f>
        <v/>
      </c>
    </row>
    <row r="28" spans="1:48" s="28" customFormat="1" ht="10" customHeight="1" thickBot="1">
      <c r="I28" s="30"/>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29"/>
      <c r="AU28" s="74" t="s">
        <v>166</v>
      </c>
      <c r="AV28" s="74" t="str">
        <f>G25&amp;"及び"&amp;T26</f>
        <v>及び</v>
      </c>
    </row>
    <row r="29" spans="1:48" s="28" customFormat="1" ht="23.25" customHeight="1" thickBot="1">
      <c r="A29" s="67"/>
      <c r="B29" s="191" t="s">
        <v>170</v>
      </c>
      <c r="C29" s="191"/>
      <c r="D29" s="191"/>
      <c r="E29" s="192">
        <f>E36</f>
        <v>0</v>
      </c>
      <c r="F29" s="193"/>
      <c r="G29" s="193"/>
      <c r="H29" s="194"/>
      <c r="I29" s="55" t="s">
        <v>127</v>
      </c>
      <c r="J29" s="191" t="s">
        <v>171</v>
      </c>
      <c r="K29" s="191"/>
      <c r="L29" s="191"/>
      <c r="M29" s="191"/>
      <c r="N29" s="184">
        <f>IFERROR(VLOOKUP(G26,プルダウン!I1:J2,2,0),0)</f>
        <v>0</v>
      </c>
      <c r="O29" s="185"/>
      <c r="P29" s="185"/>
      <c r="Q29" s="185"/>
      <c r="R29" s="185"/>
      <c r="S29" s="89" t="s">
        <v>127</v>
      </c>
      <c r="T29" s="195" t="s">
        <v>169</v>
      </c>
      <c r="U29" s="196"/>
      <c r="V29" s="196"/>
      <c r="W29" s="197"/>
      <c r="X29" s="184">
        <f>MIN(E29,N29)</f>
        <v>0</v>
      </c>
      <c r="Y29" s="185"/>
      <c r="Z29" s="185"/>
      <c r="AA29" s="185"/>
      <c r="AB29" s="185"/>
      <c r="AC29" s="90" t="s">
        <v>127</v>
      </c>
      <c r="AD29" s="186" t="s">
        <v>296</v>
      </c>
      <c r="AE29" s="187"/>
      <c r="AF29" s="187"/>
      <c r="AG29" s="188"/>
      <c r="AH29" s="189">
        <f>ROUNDDOWN(X29*4/5,-3)</f>
        <v>0</v>
      </c>
      <c r="AI29" s="190"/>
      <c r="AJ29" s="190"/>
      <c r="AK29" s="190"/>
      <c r="AL29" s="190"/>
      <c r="AM29" s="91" t="s">
        <v>127</v>
      </c>
      <c r="AP29" s="29"/>
      <c r="AU29" s="74" t="s">
        <v>167</v>
      </c>
      <c r="AV29" s="74">
        <f>G25</f>
        <v>0</v>
      </c>
    </row>
    <row r="30" spans="1:48" s="28" customFormat="1" ht="15" customHeight="1">
      <c r="A30" s="229" t="s">
        <v>152</v>
      </c>
      <c r="B30" s="230"/>
      <c r="C30" s="230"/>
      <c r="D30" s="231"/>
      <c r="E30" s="232" t="s">
        <v>157</v>
      </c>
      <c r="F30" s="232"/>
      <c r="G30" s="232"/>
      <c r="H30" s="232"/>
      <c r="I30" s="232"/>
      <c r="J30" s="230" t="s">
        <v>153</v>
      </c>
      <c r="K30" s="230"/>
      <c r="L30" s="230"/>
      <c r="M30" s="230"/>
      <c r="N30" s="230"/>
      <c r="O30" s="230"/>
      <c r="P30" s="230"/>
      <c r="Q30" s="230"/>
      <c r="R30" s="230"/>
      <c r="S30" s="230"/>
      <c r="T30" s="230"/>
      <c r="U30" s="230"/>
      <c r="V30" s="230"/>
      <c r="W30" s="230"/>
      <c r="X30" s="230"/>
      <c r="Y30" s="230"/>
      <c r="Z30" s="230"/>
      <c r="AA30" s="230"/>
      <c r="AB30" s="230"/>
      <c r="AC30" s="230"/>
      <c r="AD30" s="233"/>
      <c r="AE30" s="233"/>
      <c r="AF30" s="233"/>
      <c r="AG30" s="233"/>
      <c r="AH30" s="233"/>
      <c r="AI30" s="233"/>
      <c r="AJ30" s="233"/>
      <c r="AK30" s="233"/>
      <c r="AL30" s="233"/>
      <c r="AM30" s="234"/>
      <c r="AP30" s="29"/>
    </row>
    <row r="31" spans="1:48" s="28" customFormat="1" ht="15" customHeight="1">
      <c r="A31" s="235"/>
      <c r="B31" s="236"/>
      <c r="C31" s="236"/>
      <c r="D31" s="237"/>
      <c r="E31" s="296"/>
      <c r="F31" s="297"/>
      <c r="G31" s="297"/>
      <c r="H31" s="297"/>
      <c r="I31" s="297"/>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P31" s="29"/>
    </row>
    <row r="32" spans="1:48" s="28" customFormat="1" ht="15" customHeight="1">
      <c r="A32" s="221"/>
      <c r="B32" s="222"/>
      <c r="C32" s="222"/>
      <c r="D32" s="223"/>
      <c r="E32" s="201"/>
      <c r="F32" s="202"/>
      <c r="G32" s="202"/>
      <c r="H32" s="202"/>
      <c r="I32" s="202"/>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P32" s="29"/>
    </row>
    <row r="33" spans="1:42" s="28" customFormat="1" ht="15" customHeight="1">
      <c r="A33" s="221"/>
      <c r="B33" s="222"/>
      <c r="C33" s="222"/>
      <c r="D33" s="223"/>
      <c r="E33" s="201"/>
      <c r="F33" s="202"/>
      <c r="G33" s="202"/>
      <c r="H33" s="202"/>
      <c r="I33" s="202"/>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P33" s="29"/>
    </row>
    <row r="34" spans="1:42" s="28" customFormat="1" ht="15" customHeight="1">
      <c r="A34" s="221"/>
      <c r="B34" s="222"/>
      <c r="C34" s="222"/>
      <c r="D34" s="223"/>
      <c r="E34" s="201"/>
      <c r="F34" s="202"/>
      <c r="G34" s="202"/>
      <c r="H34" s="202"/>
      <c r="I34" s="202"/>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P34" s="29"/>
    </row>
    <row r="35" spans="1:42" s="28" customFormat="1" ht="15" customHeight="1">
      <c r="A35" s="225"/>
      <c r="B35" s="226"/>
      <c r="C35" s="226"/>
      <c r="D35" s="227"/>
      <c r="E35" s="203"/>
      <c r="F35" s="204"/>
      <c r="G35" s="204"/>
      <c r="H35" s="204"/>
      <c r="I35" s="204"/>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29"/>
    </row>
    <row r="36" spans="1:42" s="28" customFormat="1" ht="15" customHeight="1">
      <c r="A36" s="198" t="s">
        <v>27</v>
      </c>
      <c r="B36" s="199"/>
      <c r="C36" s="199"/>
      <c r="D36" s="200"/>
      <c r="E36" s="205">
        <f>SUM(E31:I35)</f>
        <v>0</v>
      </c>
      <c r="F36" s="206"/>
      <c r="G36" s="206"/>
      <c r="H36" s="206"/>
      <c r="I36" s="206"/>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P36" s="29"/>
    </row>
    <row r="37" spans="1:42" ht="10" customHeight="1" thickBot="1">
      <c r="A37" s="31"/>
      <c r="B37" s="31"/>
      <c r="C37" s="31"/>
      <c r="D37" s="31"/>
      <c r="E37" s="31"/>
      <c r="F37" s="32"/>
      <c r="G37" s="32"/>
      <c r="H37" s="32"/>
      <c r="I37" s="32"/>
      <c r="J37" s="32"/>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row>
    <row r="38" spans="1:42" ht="24.75" customHeight="1" thickBot="1">
      <c r="A38" s="292" t="s">
        <v>86</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P38" s="47" t="str">
        <f>IF(COUNTIF(A39:A40,"○")=2,"OK","NG")</f>
        <v>NG</v>
      </c>
    </row>
    <row r="39" spans="1:42" ht="42.75" customHeight="1">
      <c r="A39" s="64"/>
      <c r="B39" s="272" t="s">
        <v>129</v>
      </c>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row>
    <row r="40" spans="1:42" ht="25.5" customHeight="1">
      <c r="A40" s="64"/>
      <c r="B40" s="273" t="s">
        <v>131</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row>
    <row r="41" spans="1:42" ht="8.25" customHeight="1">
      <c r="A41" s="34"/>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42"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42"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42"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42"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42"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42"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42"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39"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39"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39"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39"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39"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39"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39"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39"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39"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39"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row>
    <row r="91" spans="1:39" ht="26.25" hidden="1" customHeight="1">
      <c r="A91" s="36"/>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row>
    <row r="92" spans="1:39" ht="26.25" hidden="1" customHeight="1">
      <c r="A92" s="36"/>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row>
    <row r="93" spans="1:39" ht="26.25" hidden="1" customHeight="1">
      <c r="A93" s="36"/>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row>
    <row r="94" spans="1:39" ht="26.25" hidden="1" customHeight="1">
      <c r="A94" s="36"/>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row>
    <row r="95" spans="1:39" ht="26.25" hidden="1" customHeight="1">
      <c r="A95" s="36"/>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row>
    <row r="96" spans="1:39" ht="26.25" hidden="1" customHeight="1">
      <c r="A96" s="36"/>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row>
    <row r="97" spans="1:43" ht="26.25" hidden="1" customHeight="1">
      <c r="A97" s="36"/>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row>
    <row r="98" spans="1:43" ht="26.25" hidden="1" customHeight="1">
      <c r="A98" s="36"/>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row>
    <row r="99" spans="1:43" ht="26.25" hidden="1" customHeight="1">
      <c r="A99" s="36"/>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row>
    <row r="100" spans="1:43" ht="26.25" hidden="1" customHeight="1">
      <c r="A100" s="36"/>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row>
    <row r="101" spans="1:43" ht="26.25" hidden="1" customHeight="1">
      <c r="A101" s="36"/>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row>
    <row r="102" spans="1:43" ht="26.25" hidden="1" customHeight="1">
      <c r="A102" s="36"/>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row>
    <row r="103" spans="1:43" ht="26.25" hidden="1" customHeight="1">
      <c r="A103" s="36"/>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row>
    <row r="104" spans="1:43" ht="26.25" hidden="1" customHeight="1">
      <c r="A104" s="36"/>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P104" s="23" t="str">
        <f>IF(COUNTIF(A109:A110,"○")=2,"国保連へ申請","都道府県へ直接申請")</f>
        <v>都道府県へ直接申請</v>
      </c>
    </row>
    <row r="105" spans="1:43" ht="24.75" hidden="1" customHeight="1">
      <c r="AP105" s="37" t="str">
        <f>IF(COUNTIF(A109:A110,"○")=2,"国保連へ申請","都道府県へ直接申請")</f>
        <v>都道府県へ直接申請</v>
      </c>
      <c r="AQ105" s="38"/>
    </row>
    <row r="106" spans="1:43" ht="25.5" hidden="1" customHeight="1"/>
    <row r="107" spans="1:43" ht="25.5" hidden="1" customHeight="1" thickBot="1"/>
    <row r="108" spans="1:43" ht="20.25" hidden="1" customHeight="1" thickBot="1">
      <c r="A108" s="274" t="s">
        <v>87</v>
      </c>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6"/>
      <c r="AP108" s="37"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39"/>
    </row>
    <row r="109" spans="1:43" ht="13.5" hidden="1" customHeight="1" thickBot="1">
      <c r="A109" s="33"/>
      <c r="B109" s="277" t="s">
        <v>91</v>
      </c>
      <c r="C109" s="277"/>
      <c r="D109" s="277"/>
      <c r="E109" s="277"/>
      <c r="F109" s="277"/>
      <c r="G109" s="277"/>
      <c r="H109" s="277"/>
      <c r="I109" s="277"/>
      <c r="J109" s="277"/>
      <c r="K109" s="277"/>
      <c r="L109" s="277"/>
      <c r="M109" s="277"/>
      <c r="N109" s="277"/>
      <c r="O109" s="277"/>
      <c r="P109" s="277"/>
      <c r="Q109" s="277"/>
      <c r="R109" s="277"/>
      <c r="S109" s="277"/>
      <c r="T109" s="277"/>
      <c r="U109" s="277"/>
      <c r="V109" s="277"/>
      <c r="W109" s="278"/>
      <c r="X109" s="279" t="s">
        <v>102</v>
      </c>
      <c r="Y109" s="279"/>
      <c r="Z109" s="279"/>
      <c r="AA109" s="279"/>
      <c r="AB109" s="279"/>
      <c r="AC109" s="279"/>
      <c r="AD109" s="279"/>
      <c r="AE109" s="279"/>
      <c r="AF109" s="279"/>
      <c r="AG109" s="279"/>
      <c r="AH109" s="279"/>
      <c r="AI109" s="279"/>
      <c r="AJ109" s="279"/>
      <c r="AK109" s="279"/>
      <c r="AL109" s="279"/>
      <c r="AM109" s="280"/>
    </row>
    <row r="110" spans="1:43" ht="13.5" hidden="1" customHeight="1" thickBot="1">
      <c r="A110" s="33"/>
      <c r="B110" s="267" t="s">
        <v>92</v>
      </c>
      <c r="C110" s="267"/>
      <c r="D110" s="267"/>
      <c r="E110" s="268"/>
      <c r="F110" s="267"/>
      <c r="G110" s="267"/>
      <c r="H110" s="267"/>
      <c r="I110" s="267"/>
      <c r="J110" s="267"/>
      <c r="K110" s="267"/>
      <c r="L110" s="267"/>
      <c r="M110" s="267"/>
      <c r="N110" s="267"/>
      <c r="O110" s="267"/>
      <c r="P110" s="267"/>
      <c r="Q110" s="267"/>
      <c r="R110" s="267"/>
      <c r="S110" s="267"/>
      <c r="T110" s="267"/>
      <c r="U110" s="267"/>
      <c r="V110" s="267"/>
      <c r="W110" s="269"/>
      <c r="X110" s="270" t="s">
        <v>85</v>
      </c>
      <c r="Y110" s="270"/>
      <c r="Z110" s="270"/>
      <c r="AA110" s="270"/>
      <c r="AB110" s="270"/>
      <c r="AC110" s="270"/>
      <c r="AD110" s="270"/>
      <c r="AE110" s="270"/>
      <c r="AF110" s="270"/>
      <c r="AG110" s="270"/>
      <c r="AH110" s="270"/>
      <c r="AI110" s="270"/>
      <c r="AJ110" s="270"/>
      <c r="AK110" s="270"/>
      <c r="AL110" s="270"/>
      <c r="AM110" s="271"/>
    </row>
    <row r="111" spans="1:43" s="40" customFormat="1" ht="18.75" hidden="1" customHeight="1">
      <c r="C111" s="41" t="s">
        <v>64</v>
      </c>
      <c r="AP111" s="41"/>
    </row>
    <row r="112" spans="1:43" s="40" customFormat="1" ht="18.75" hidden="1" customHeight="1">
      <c r="A112" s="40">
        <v>1</v>
      </c>
      <c r="B112" s="42" t="s">
        <v>37</v>
      </c>
      <c r="C112" s="43">
        <v>10000</v>
      </c>
      <c r="D112" s="40" t="s">
        <v>38</v>
      </c>
      <c r="E112" s="44">
        <v>1</v>
      </c>
      <c r="H112" s="40" t="s">
        <v>116</v>
      </c>
      <c r="AP112" s="41"/>
    </row>
    <row r="113" spans="1:42" s="40" customFormat="1" ht="18.75" hidden="1" customHeight="1">
      <c r="A113" s="40">
        <v>2</v>
      </c>
      <c r="B113" s="42" t="s">
        <v>39</v>
      </c>
      <c r="C113" s="43">
        <v>15000</v>
      </c>
      <c r="D113" s="40" t="s">
        <v>38</v>
      </c>
      <c r="E113" s="44">
        <v>2</v>
      </c>
      <c r="H113" s="40" t="s">
        <v>117</v>
      </c>
      <c r="AP113" s="41"/>
    </row>
    <row r="114" spans="1:42" s="40" customFormat="1" ht="18.75" hidden="1" customHeight="1">
      <c r="A114" s="40">
        <v>3</v>
      </c>
      <c r="B114" s="42" t="s">
        <v>40</v>
      </c>
      <c r="C114" s="43">
        <v>20000</v>
      </c>
      <c r="D114" s="40" t="s">
        <v>38</v>
      </c>
      <c r="E114" s="44">
        <v>3</v>
      </c>
      <c r="H114" s="40" t="s">
        <v>118</v>
      </c>
      <c r="AP114" s="41"/>
    </row>
    <row r="115" spans="1:42" s="40" customFormat="1" ht="18.75" hidden="1" customHeight="1">
      <c r="A115" s="40">
        <v>4</v>
      </c>
      <c r="B115" s="42" t="s">
        <v>41</v>
      </c>
      <c r="C115" s="43">
        <v>10000</v>
      </c>
      <c r="D115" s="40" t="s">
        <v>38</v>
      </c>
      <c r="E115" s="44">
        <v>4</v>
      </c>
      <c r="H115" s="40" t="s">
        <v>119</v>
      </c>
      <c r="AP115" s="41"/>
    </row>
    <row r="116" spans="1:42" s="40" customFormat="1" ht="18.75" hidden="1" customHeight="1">
      <c r="A116" s="40">
        <v>5</v>
      </c>
      <c r="B116" s="42" t="s">
        <v>11</v>
      </c>
      <c r="C116" s="43">
        <v>10000</v>
      </c>
      <c r="D116" s="40" t="s">
        <v>38</v>
      </c>
      <c r="E116" s="44">
        <v>5</v>
      </c>
      <c r="H116" s="40" t="s">
        <v>120</v>
      </c>
      <c r="AP116" s="41"/>
    </row>
    <row r="117" spans="1:42" s="40" customFormat="1" ht="18.75" hidden="1" customHeight="1">
      <c r="A117" s="40">
        <v>6</v>
      </c>
      <c r="B117" s="42" t="s">
        <v>42</v>
      </c>
      <c r="C117" s="43">
        <v>10000</v>
      </c>
      <c r="D117" s="40" t="s">
        <v>38</v>
      </c>
      <c r="E117" s="44">
        <v>6</v>
      </c>
      <c r="H117" s="40" t="s">
        <v>121</v>
      </c>
      <c r="AP117" s="41"/>
    </row>
    <row r="118" spans="1:42" s="40" customFormat="1" ht="18.75" hidden="1" customHeight="1">
      <c r="A118" s="40">
        <v>7</v>
      </c>
      <c r="B118" s="42" t="s">
        <v>43</v>
      </c>
      <c r="C118" s="43">
        <v>15000</v>
      </c>
      <c r="D118" s="40" t="s">
        <v>38</v>
      </c>
      <c r="E118" s="44">
        <v>7</v>
      </c>
      <c r="H118" s="40" t="s">
        <v>122</v>
      </c>
      <c r="AP118" s="41"/>
    </row>
    <row r="119" spans="1:42" s="40" customFormat="1" ht="18.75" hidden="1" customHeight="1">
      <c r="A119" s="40">
        <v>8</v>
      </c>
      <c r="B119" s="42" t="s">
        <v>44</v>
      </c>
      <c r="C119" s="43">
        <v>20000</v>
      </c>
      <c r="D119" s="40" t="s">
        <v>38</v>
      </c>
      <c r="E119" s="44">
        <v>8</v>
      </c>
      <c r="H119" s="40" t="s">
        <v>123</v>
      </c>
      <c r="AP119" s="41"/>
    </row>
    <row r="120" spans="1:42" s="40" customFormat="1" ht="18.75" hidden="1" customHeight="1">
      <c r="A120" s="40">
        <v>9</v>
      </c>
      <c r="B120" s="42" t="s">
        <v>22</v>
      </c>
      <c r="C120" s="43">
        <v>10000</v>
      </c>
      <c r="D120" s="40" t="s">
        <v>38</v>
      </c>
      <c r="E120" s="44">
        <v>9</v>
      </c>
      <c r="H120" s="40" t="s">
        <v>113</v>
      </c>
      <c r="AP120" s="41"/>
    </row>
    <row r="121" spans="1:42" s="40" customFormat="1" ht="18.75" hidden="1" customHeight="1">
      <c r="A121" s="40">
        <v>10</v>
      </c>
      <c r="B121" s="42" t="s">
        <v>65</v>
      </c>
      <c r="C121" s="43">
        <v>5000</v>
      </c>
      <c r="D121" s="40" t="s">
        <v>38</v>
      </c>
      <c r="E121" s="44">
        <v>10</v>
      </c>
      <c r="H121" s="40" t="s">
        <v>114</v>
      </c>
      <c r="AP121" s="41"/>
    </row>
    <row r="122" spans="1:42" s="40" customFormat="1" ht="18.75" hidden="1" customHeight="1">
      <c r="A122" s="40">
        <v>11</v>
      </c>
      <c r="B122" s="40" t="s">
        <v>66</v>
      </c>
      <c r="C122" s="43">
        <v>10000</v>
      </c>
      <c r="D122" s="40" t="s">
        <v>38</v>
      </c>
      <c r="E122" s="44">
        <v>11</v>
      </c>
      <c r="H122" s="5" t="s">
        <v>112</v>
      </c>
      <c r="AP122" s="41"/>
    </row>
    <row r="123" spans="1:42" s="40" customFormat="1" ht="18.75" hidden="1" customHeight="1">
      <c r="A123" s="40">
        <v>12</v>
      </c>
      <c r="B123" s="40" t="s">
        <v>47</v>
      </c>
      <c r="C123" s="43">
        <v>10000</v>
      </c>
      <c r="D123" s="40" t="s">
        <v>38</v>
      </c>
      <c r="E123" s="44">
        <v>12</v>
      </c>
      <c r="AP123" s="41"/>
    </row>
    <row r="124" spans="1:42" s="40" customFormat="1" ht="18.75" hidden="1" customHeight="1">
      <c r="A124" s="40">
        <v>13</v>
      </c>
      <c r="B124" s="40" t="s">
        <v>48</v>
      </c>
      <c r="C124" s="43">
        <v>15000</v>
      </c>
      <c r="D124" s="40" t="s">
        <v>38</v>
      </c>
      <c r="E124" s="44">
        <v>13</v>
      </c>
      <c r="AP124" s="41"/>
    </row>
    <row r="125" spans="1:42" s="40" customFormat="1" ht="18.75" hidden="1" customHeight="1">
      <c r="A125" s="40">
        <v>14</v>
      </c>
      <c r="B125" s="40" t="s">
        <v>49</v>
      </c>
      <c r="C125" s="43">
        <v>20000</v>
      </c>
      <c r="D125" s="40" t="s">
        <v>38</v>
      </c>
      <c r="E125" s="44">
        <v>14</v>
      </c>
      <c r="AP125" s="41"/>
    </row>
    <row r="126" spans="1:42" s="40" customFormat="1" ht="18.75" hidden="1" customHeight="1">
      <c r="A126" s="40">
        <v>15</v>
      </c>
      <c r="B126" s="40" t="s">
        <v>12</v>
      </c>
      <c r="C126" s="43">
        <v>10000</v>
      </c>
      <c r="D126" s="40" t="s">
        <v>38</v>
      </c>
      <c r="E126" s="44">
        <v>15</v>
      </c>
      <c r="AP126" s="41"/>
    </row>
    <row r="127" spans="1:42" s="40" customFormat="1" ht="18.75" hidden="1" customHeight="1">
      <c r="A127" s="40">
        <v>16</v>
      </c>
      <c r="B127" s="40" t="s">
        <v>13</v>
      </c>
      <c r="C127" s="43">
        <v>10000</v>
      </c>
      <c r="D127" s="40" t="s">
        <v>38</v>
      </c>
      <c r="E127" s="44">
        <v>16</v>
      </c>
      <c r="AP127" s="41"/>
    </row>
    <row r="128" spans="1:42" s="40" customFormat="1" ht="18.75" hidden="1" customHeight="1">
      <c r="A128" s="40">
        <v>17</v>
      </c>
      <c r="B128" s="40" t="s">
        <v>14</v>
      </c>
      <c r="C128" s="43">
        <v>5000</v>
      </c>
      <c r="D128" s="40" t="s">
        <v>38</v>
      </c>
      <c r="E128" s="44">
        <v>17</v>
      </c>
      <c r="AP128" s="41"/>
    </row>
    <row r="129" spans="1:42" s="40" customFormat="1" ht="18.75" hidden="1" customHeight="1">
      <c r="A129" s="40">
        <v>18</v>
      </c>
      <c r="B129" s="40" t="s">
        <v>15</v>
      </c>
      <c r="C129" s="43">
        <v>10000</v>
      </c>
      <c r="D129" s="40" t="s">
        <v>38</v>
      </c>
      <c r="E129" s="44">
        <v>18</v>
      </c>
      <c r="AP129" s="41"/>
    </row>
    <row r="130" spans="1:42" s="40" customFormat="1" ht="18.75" hidden="1" customHeight="1">
      <c r="A130" s="40">
        <v>19</v>
      </c>
      <c r="B130" s="40" t="s">
        <v>16</v>
      </c>
      <c r="C130" s="43">
        <v>10000</v>
      </c>
      <c r="D130" s="40" t="s">
        <v>38</v>
      </c>
      <c r="E130" s="44">
        <v>19</v>
      </c>
      <c r="AP130" s="41"/>
    </row>
    <row r="131" spans="1:42" s="40" customFormat="1" ht="18.75" hidden="1" customHeight="1">
      <c r="A131" s="40">
        <v>20</v>
      </c>
      <c r="B131" s="40" t="s">
        <v>17</v>
      </c>
      <c r="C131" s="43">
        <v>10000</v>
      </c>
      <c r="D131" s="40" t="s">
        <v>38</v>
      </c>
      <c r="E131" s="44">
        <v>20</v>
      </c>
      <c r="AP131" s="41"/>
    </row>
    <row r="132" spans="1:42" s="40" customFormat="1" ht="18.75" hidden="1" customHeight="1">
      <c r="A132" s="40">
        <v>21</v>
      </c>
      <c r="B132" s="40" t="s">
        <v>45</v>
      </c>
      <c r="C132" s="43">
        <v>5000</v>
      </c>
      <c r="D132" s="40" t="s">
        <v>38</v>
      </c>
      <c r="E132" s="44">
        <v>21</v>
      </c>
      <c r="AP132" s="41"/>
    </row>
    <row r="133" spans="1:42" s="40" customFormat="1" ht="18.75" hidden="1" customHeight="1">
      <c r="A133" s="40">
        <v>22</v>
      </c>
      <c r="B133" s="40" t="s">
        <v>18</v>
      </c>
      <c r="C133" s="43">
        <v>10000</v>
      </c>
      <c r="D133" s="40" t="s">
        <v>38</v>
      </c>
      <c r="E133" s="44">
        <v>22</v>
      </c>
      <c r="AP133" s="41"/>
    </row>
    <row r="134" spans="1:42" s="40" customFormat="1" ht="18.75" hidden="1" customHeight="1">
      <c r="A134" s="45">
        <v>23</v>
      </c>
      <c r="B134" s="45" t="s">
        <v>19</v>
      </c>
      <c r="C134" s="46">
        <v>10000</v>
      </c>
      <c r="D134" s="45" t="s">
        <v>38</v>
      </c>
      <c r="E134" s="44">
        <v>23</v>
      </c>
      <c r="F134" s="45"/>
      <c r="AP134" s="41"/>
    </row>
    <row r="135" spans="1:42" s="40" customFormat="1" ht="18.75" hidden="1" customHeight="1">
      <c r="A135" s="40">
        <v>24</v>
      </c>
      <c r="B135" s="40" t="s">
        <v>50</v>
      </c>
      <c r="C135" s="43">
        <v>30000</v>
      </c>
      <c r="D135" s="40" t="s">
        <v>68</v>
      </c>
      <c r="E135" s="44">
        <v>24</v>
      </c>
      <c r="AP135" s="41"/>
    </row>
    <row r="136" spans="1:42" s="40" customFormat="1" ht="18.75" hidden="1" customHeight="1">
      <c r="A136" s="40">
        <v>25</v>
      </c>
      <c r="B136" s="40" t="s">
        <v>51</v>
      </c>
      <c r="C136" s="43">
        <v>40000</v>
      </c>
      <c r="D136" s="40" t="s">
        <v>68</v>
      </c>
      <c r="E136" s="44">
        <v>25</v>
      </c>
      <c r="AP136" s="41"/>
    </row>
    <row r="137" spans="1:42" s="40" customFormat="1" ht="18.75" hidden="1" customHeight="1">
      <c r="A137" s="40">
        <v>26</v>
      </c>
      <c r="B137" s="40" t="s">
        <v>52</v>
      </c>
      <c r="C137" s="43">
        <v>50000</v>
      </c>
      <c r="D137" s="40" t="s">
        <v>68</v>
      </c>
      <c r="E137" s="44">
        <v>26</v>
      </c>
      <c r="AP137" s="41"/>
    </row>
    <row r="138" spans="1:42" s="40" customFormat="1" ht="18.75" hidden="1" customHeight="1">
      <c r="A138" s="40">
        <v>27</v>
      </c>
      <c r="B138" s="40" t="s">
        <v>53</v>
      </c>
      <c r="C138" s="43">
        <v>60000</v>
      </c>
      <c r="D138" s="40" t="s">
        <v>68</v>
      </c>
      <c r="E138" s="44">
        <v>27</v>
      </c>
      <c r="AP138" s="41"/>
    </row>
    <row r="139" spans="1:42" s="40" customFormat="1" ht="18.75" hidden="1" customHeight="1">
      <c r="A139" s="40">
        <v>28</v>
      </c>
      <c r="B139" s="40" t="s">
        <v>54</v>
      </c>
      <c r="C139" s="43">
        <v>70000</v>
      </c>
      <c r="D139" s="40" t="s">
        <v>68</v>
      </c>
      <c r="E139" s="44">
        <v>28</v>
      </c>
      <c r="AP139" s="41"/>
    </row>
    <row r="140" spans="1:42" s="40" customFormat="1" ht="18.75" hidden="1" customHeight="1">
      <c r="A140" s="40">
        <v>29</v>
      </c>
      <c r="B140" s="40" t="s">
        <v>55</v>
      </c>
      <c r="C140" s="43">
        <v>10000</v>
      </c>
      <c r="D140" s="40" t="s">
        <v>68</v>
      </c>
      <c r="E140" s="44">
        <v>29</v>
      </c>
      <c r="AP140" s="41"/>
    </row>
    <row r="141" spans="1:42" s="40" customFormat="1" ht="18.75" hidden="1" customHeight="1">
      <c r="A141" s="40">
        <v>30</v>
      </c>
      <c r="B141" s="40" t="s">
        <v>67</v>
      </c>
      <c r="C141" s="43">
        <v>20000</v>
      </c>
      <c r="D141" s="40" t="s">
        <v>68</v>
      </c>
      <c r="E141" s="44">
        <v>30</v>
      </c>
      <c r="AP141" s="41"/>
    </row>
    <row r="142" spans="1:42" s="40" customFormat="1" ht="18.75" hidden="1" customHeight="1">
      <c r="A142" s="40">
        <v>31</v>
      </c>
      <c r="B142" s="40" t="s">
        <v>56</v>
      </c>
      <c r="C142" s="43">
        <v>30000</v>
      </c>
      <c r="D142" s="40" t="s">
        <v>68</v>
      </c>
      <c r="E142" s="44">
        <v>31</v>
      </c>
      <c r="AP142" s="41"/>
    </row>
    <row r="143" spans="1:42" s="40" customFormat="1" ht="18.75" hidden="1" customHeight="1">
      <c r="A143" s="40">
        <v>32</v>
      </c>
      <c r="B143" s="40" t="s">
        <v>57</v>
      </c>
      <c r="C143" s="43">
        <v>40000</v>
      </c>
      <c r="D143" s="40" t="s">
        <v>68</v>
      </c>
      <c r="E143" s="44">
        <v>32</v>
      </c>
      <c r="AP143" s="41"/>
    </row>
    <row r="144" spans="1:42" s="40" customFormat="1" ht="18.75" hidden="1" customHeight="1">
      <c r="A144" s="40">
        <v>33</v>
      </c>
      <c r="B144" s="40" t="s">
        <v>58</v>
      </c>
      <c r="C144" s="43">
        <v>50000</v>
      </c>
      <c r="D144" s="40" t="s">
        <v>68</v>
      </c>
      <c r="E144" s="44">
        <v>33</v>
      </c>
      <c r="AP144" s="41"/>
    </row>
    <row r="145" spans="1:42" s="40" customFormat="1" ht="18.75" hidden="1" customHeight="1">
      <c r="A145" s="40">
        <v>34</v>
      </c>
      <c r="B145" s="40" t="s">
        <v>59</v>
      </c>
      <c r="C145" s="43">
        <v>60000</v>
      </c>
      <c r="D145" s="40" t="s">
        <v>68</v>
      </c>
      <c r="E145" s="44">
        <v>34</v>
      </c>
      <c r="AP145" s="41"/>
    </row>
    <row r="146" spans="1:42" s="40" customFormat="1" ht="18.75" hidden="1" customHeight="1">
      <c r="A146" s="40">
        <v>35</v>
      </c>
      <c r="B146" s="40" t="s">
        <v>60</v>
      </c>
      <c r="C146" s="43">
        <v>70000</v>
      </c>
      <c r="D146" s="40" t="s">
        <v>68</v>
      </c>
      <c r="E146" s="44">
        <v>35</v>
      </c>
      <c r="AP146" s="41"/>
    </row>
    <row r="147" spans="1:42" s="40" customFormat="1" ht="18.75" hidden="1" customHeight="1">
      <c r="A147" s="40">
        <v>36</v>
      </c>
      <c r="B147" s="40" t="s">
        <v>61</v>
      </c>
      <c r="C147" s="43">
        <v>30000</v>
      </c>
      <c r="D147" s="40" t="s">
        <v>68</v>
      </c>
      <c r="E147" s="44">
        <v>36</v>
      </c>
      <c r="AP147" s="41"/>
    </row>
    <row r="148" spans="1:42" s="40" customFormat="1" ht="18.75" hidden="1" customHeight="1">
      <c r="A148" s="40">
        <v>37</v>
      </c>
      <c r="B148" s="40" t="s">
        <v>69</v>
      </c>
      <c r="C148" s="43">
        <v>40000</v>
      </c>
      <c r="D148" s="40" t="s">
        <v>68</v>
      </c>
      <c r="E148" s="44">
        <v>37</v>
      </c>
      <c r="AP148" s="41"/>
    </row>
    <row r="149" spans="1:42" s="40" customFormat="1" ht="18.75" hidden="1" customHeight="1">
      <c r="A149" s="40">
        <v>38</v>
      </c>
      <c r="B149" s="40" t="s">
        <v>70</v>
      </c>
      <c r="C149" s="43">
        <v>50000</v>
      </c>
      <c r="D149" s="40" t="s">
        <v>68</v>
      </c>
      <c r="E149" s="44">
        <v>38</v>
      </c>
      <c r="AP149" s="41"/>
    </row>
    <row r="150" spans="1:42" s="40" customFormat="1" ht="18.75" hidden="1" customHeight="1">
      <c r="A150" s="40">
        <v>39</v>
      </c>
      <c r="B150" s="40" t="s">
        <v>71</v>
      </c>
      <c r="C150" s="43">
        <v>60000</v>
      </c>
      <c r="D150" s="40" t="s">
        <v>68</v>
      </c>
      <c r="E150" s="44">
        <v>39</v>
      </c>
      <c r="AP150" s="41"/>
    </row>
    <row r="151" spans="1:42" s="40" customFormat="1" ht="18.75" hidden="1" customHeight="1">
      <c r="A151" s="40">
        <v>40</v>
      </c>
      <c r="B151" s="40" t="s">
        <v>95</v>
      </c>
      <c r="C151" s="43">
        <v>70000</v>
      </c>
      <c r="D151" s="40" t="s">
        <v>68</v>
      </c>
      <c r="E151" s="44">
        <v>40</v>
      </c>
      <c r="AP151" s="41"/>
    </row>
    <row r="152" spans="1:42" s="40" customFormat="1" ht="18.75" hidden="1" customHeight="1">
      <c r="A152" s="40">
        <v>41</v>
      </c>
      <c r="B152" s="40" t="s">
        <v>62</v>
      </c>
      <c r="C152" s="43">
        <v>30000</v>
      </c>
      <c r="D152" s="40" t="s">
        <v>68</v>
      </c>
      <c r="E152" s="44">
        <v>41</v>
      </c>
      <c r="AP152" s="41"/>
    </row>
    <row r="153" spans="1:42" s="40" customFormat="1" ht="18.75" hidden="1" customHeight="1">
      <c r="A153" s="40">
        <v>42</v>
      </c>
      <c r="B153" s="40" t="s">
        <v>72</v>
      </c>
      <c r="C153" s="43">
        <v>40000</v>
      </c>
      <c r="D153" s="40" t="s">
        <v>68</v>
      </c>
      <c r="E153" s="44">
        <v>42</v>
      </c>
      <c r="AP153" s="41"/>
    </row>
    <row r="154" spans="1:42" s="40" customFormat="1" ht="18.75" hidden="1" customHeight="1">
      <c r="A154" s="40">
        <v>43</v>
      </c>
      <c r="B154" s="40" t="s">
        <v>73</v>
      </c>
      <c r="C154" s="43">
        <v>50000</v>
      </c>
      <c r="D154" s="40" t="s">
        <v>68</v>
      </c>
      <c r="E154" s="44">
        <v>43</v>
      </c>
      <c r="AP154" s="41"/>
    </row>
    <row r="155" spans="1:42" s="40" customFormat="1" ht="18.75" hidden="1" customHeight="1">
      <c r="A155" s="40">
        <v>44</v>
      </c>
      <c r="B155" s="40" t="s">
        <v>74</v>
      </c>
      <c r="C155" s="43">
        <v>60000</v>
      </c>
      <c r="D155" s="40" t="s">
        <v>68</v>
      </c>
      <c r="E155" s="44">
        <v>44</v>
      </c>
      <c r="AP155" s="41"/>
    </row>
    <row r="156" spans="1:42" s="40" customFormat="1" ht="18.75" hidden="1" customHeight="1">
      <c r="A156" s="40">
        <v>45</v>
      </c>
      <c r="B156" s="40" t="s">
        <v>96</v>
      </c>
      <c r="C156" s="43">
        <v>70000</v>
      </c>
      <c r="D156" s="40" t="s">
        <v>68</v>
      </c>
      <c r="E156" s="44">
        <v>45</v>
      </c>
      <c r="AP156" s="41"/>
    </row>
    <row r="157" spans="1:42" s="40" customFormat="1" ht="18.75" hidden="1" customHeight="1">
      <c r="A157" s="40">
        <v>46</v>
      </c>
      <c r="B157" s="40" t="s">
        <v>63</v>
      </c>
      <c r="C157" s="43">
        <v>10000</v>
      </c>
      <c r="D157" s="40" t="s">
        <v>68</v>
      </c>
      <c r="E157" s="44">
        <v>46</v>
      </c>
      <c r="AP157" s="41"/>
    </row>
    <row r="158" spans="1:42" s="40" customFormat="1" ht="18.75" hidden="1" customHeight="1">
      <c r="A158" s="40">
        <v>47</v>
      </c>
      <c r="B158" s="40" t="s">
        <v>75</v>
      </c>
      <c r="C158" s="43">
        <v>15000</v>
      </c>
      <c r="D158" s="40" t="s">
        <v>68</v>
      </c>
      <c r="E158" s="44">
        <v>47</v>
      </c>
      <c r="AP158" s="41"/>
    </row>
    <row r="159" spans="1:42" s="40" customFormat="1" ht="18.75" hidden="1" customHeight="1">
      <c r="A159" s="40">
        <v>48</v>
      </c>
      <c r="B159" s="40" t="s">
        <v>76</v>
      </c>
      <c r="C159" s="43">
        <v>10000</v>
      </c>
      <c r="D159" s="40" t="s">
        <v>68</v>
      </c>
      <c r="E159" s="44">
        <v>48</v>
      </c>
      <c r="AP159" s="41"/>
    </row>
    <row r="160" spans="1:42" s="40" customFormat="1" ht="18.75" hidden="1" customHeight="1">
      <c r="A160" s="40">
        <v>49</v>
      </c>
      <c r="B160" s="40" t="s">
        <v>77</v>
      </c>
      <c r="C160" s="43">
        <v>20000</v>
      </c>
      <c r="D160" s="40" t="s">
        <v>68</v>
      </c>
      <c r="E160" s="44">
        <v>49</v>
      </c>
      <c r="AP160" s="41"/>
    </row>
    <row r="161" spans="1:42" s="40" customFormat="1" ht="18.75" hidden="1" customHeight="1">
      <c r="A161" s="40">
        <v>50</v>
      </c>
      <c r="B161" s="40" t="s">
        <v>78</v>
      </c>
      <c r="C161" s="43">
        <v>30000</v>
      </c>
      <c r="D161" s="40" t="s">
        <v>68</v>
      </c>
      <c r="E161" s="44">
        <v>50</v>
      </c>
      <c r="AP161" s="41"/>
    </row>
    <row r="162" spans="1:42" s="40" customFormat="1" ht="18.75" hidden="1" customHeight="1">
      <c r="A162" s="40">
        <v>51</v>
      </c>
      <c r="B162" s="40" t="s">
        <v>79</v>
      </c>
      <c r="C162" s="43">
        <v>40000</v>
      </c>
      <c r="D162" s="40" t="s">
        <v>68</v>
      </c>
      <c r="E162" s="44">
        <v>51</v>
      </c>
      <c r="AP162" s="41"/>
    </row>
    <row r="163" spans="1:42" s="40" customFormat="1" ht="18.75" hidden="1" customHeight="1">
      <c r="A163" s="40">
        <v>52</v>
      </c>
      <c r="B163" s="40" t="s">
        <v>80</v>
      </c>
      <c r="C163" s="43">
        <v>50000</v>
      </c>
      <c r="D163" s="40" t="s">
        <v>68</v>
      </c>
      <c r="E163" s="44">
        <v>52</v>
      </c>
      <c r="AP163" s="41"/>
    </row>
    <row r="164" spans="1:42" s="40" customFormat="1" ht="18.75" hidden="1" customHeight="1">
      <c r="A164" s="40">
        <v>53</v>
      </c>
      <c r="B164" s="40" t="s">
        <v>81</v>
      </c>
      <c r="C164" s="43">
        <v>60000</v>
      </c>
      <c r="D164" s="40" t="s">
        <v>68</v>
      </c>
      <c r="E164" s="44">
        <v>53</v>
      </c>
      <c r="AP164" s="41"/>
    </row>
    <row r="165" spans="1:42" s="40" customFormat="1" ht="18.75" hidden="1" customHeight="1">
      <c r="A165" s="40">
        <v>54</v>
      </c>
      <c r="B165" s="40" t="s">
        <v>82</v>
      </c>
      <c r="C165" s="43">
        <v>70000</v>
      </c>
      <c r="D165" s="40" t="s">
        <v>68</v>
      </c>
      <c r="E165" s="44">
        <v>54</v>
      </c>
      <c r="AP165" s="41"/>
    </row>
    <row r="166" spans="1:42" s="40" customFormat="1" ht="18.75" hidden="1" customHeight="1">
      <c r="A166" s="40">
        <v>55</v>
      </c>
      <c r="B166" s="40" t="s">
        <v>83</v>
      </c>
      <c r="C166" s="43">
        <v>10000</v>
      </c>
      <c r="D166" s="40" t="s">
        <v>68</v>
      </c>
      <c r="E166" s="44">
        <v>55</v>
      </c>
      <c r="AP166" s="41"/>
    </row>
    <row r="167" spans="1:42" s="40" customFormat="1" ht="18.75" hidden="1" customHeight="1">
      <c r="A167" s="40">
        <v>56</v>
      </c>
      <c r="B167" s="40" t="s">
        <v>84</v>
      </c>
      <c r="C167" s="43">
        <v>20000</v>
      </c>
      <c r="D167" s="40" t="s">
        <v>68</v>
      </c>
      <c r="E167" s="44">
        <v>56</v>
      </c>
      <c r="AP167" s="41"/>
    </row>
    <row r="168" spans="1:42" s="40" customFormat="1" ht="18.75" hidden="1" customHeight="1">
      <c r="B168" s="44"/>
      <c r="C168" s="44"/>
      <c r="D168" s="44"/>
      <c r="E168" s="44"/>
      <c r="G168" s="44"/>
      <c r="AP168" s="41"/>
    </row>
    <row r="169" spans="1:42" s="40" customFormat="1" ht="18.75" customHeight="1">
      <c r="AP169" s="41"/>
    </row>
    <row r="170" spans="1:42" s="40" customFormat="1" ht="18.75" customHeight="1">
      <c r="AP170" s="41"/>
    </row>
    <row r="171" spans="1:42" s="40" customFormat="1" ht="18.75" customHeight="1">
      <c r="AP171" s="41"/>
    </row>
    <row r="172" spans="1:42" s="40" customFormat="1" ht="18.75" customHeight="1">
      <c r="AP172" s="41"/>
    </row>
    <row r="173" spans="1:42" s="40" customFormat="1" ht="18.75" customHeight="1">
      <c r="AP173" s="41"/>
    </row>
    <row r="174" spans="1:42" s="40" customFormat="1" ht="18.75" customHeight="1">
      <c r="AP174" s="41"/>
    </row>
    <row r="175" spans="1:42" s="40" customFormat="1" ht="18.75" customHeight="1">
      <c r="AP175" s="41"/>
    </row>
    <row r="176" spans="1:42" s="40" customFormat="1" ht="18.75" customHeight="1">
      <c r="AP176" s="41"/>
    </row>
    <row r="177" spans="42:42" s="40" customFormat="1" ht="18.75" customHeight="1">
      <c r="AP177" s="41"/>
    </row>
  </sheetData>
  <sheetProtection algorithmName="SHA-512" hashValue="VgOMNvD1qh667ww29I71iJJKjod5HnE8TUyBdzVn5nlWwDOEtQopH6a6vj7xjRvsrBW1gA0J5qZ2xM4wJ0VpXw==" saltValue="O1oqrnoA+qoWbIwNHGmvjg==" spinCount="100000" sheet="1" selectLockedCells="1" autoFilter="0"/>
  <mergeCells count="97">
    <mergeCell ref="B40:AM40"/>
    <mergeCell ref="A36:D36"/>
    <mergeCell ref="E36:I36"/>
    <mergeCell ref="J36:AM36"/>
    <mergeCell ref="A38:AM38"/>
    <mergeCell ref="B39:AM39"/>
    <mergeCell ref="A108:AM108"/>
    <mergeCell ref="B109:W109"/>
    <mergeCell ref="X109:AM109"/>
    <mergeCell ref="B110:W110"/>
    <mergeCell ref="X110:AM110"/>
    <mergeCell ref="A32:D32"/>
    <mergeCell ref="E32:I32"/>
    <mergeCell ref="J32:AM32"/>
    <mergeCell ref="A33:D33"/>
    <mergeCell ref="E33:I33"/>
    <mergeCell ref="J33:AM33"/>
    <mergeCell ref="A34:D34"/>
    <mergeCell ref="E34:I34"/>
    <mergeCell ref="J34:AM34"/>
    <mergeCell ref="A35:D35"/>
    <mergeCell ref="E35:I35"/>
    <mergeCell ref="J35:AM35"/>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6:F26"/>
    <mergeCell ref="G26:J26"/>
    <mergeCell ref="K26:S26"/>
    <mergeCell ref="T26:AM26"/>
    <mergeCell ref="A30:D30"/>
    <mergeCell ref="E30:I30"/>
    <mergeCell ref="J30:AM30"/>
    <mergeCell ref="A22:D22"/>
    <mergeCell ref="E22:I22"/>
    <mergeCell ref="J22:AM22"/>
    <mergeCell ref="A25:F25"/>
    <mergeCell ref="G25:AM25"/>
    <mergeCell ref="A18:D18"/>
    <mergeCell ref="E18:I18"/>
    <mergeCell ref="J18:AM18"/>
    <mergeCell ref="A19:D19"/>
    <mergeCell ref="E19:I19"/>
    <mergeCell ref="J19:AM19"/>
    <mergeCell ref="A20:D20"/>
    <mergeCell ref="E20:I20"/>
    <mergeCell ref="J20:AM20"/>
    <mergeCell ref="A21:D21"/>
    <mergeCell ref="E21:I21"/>
    <mergeCell ref="J21:AM21"/>
    <mergeCell ref="A16:D16"/>
    <mergeCell ref="E16:I16"/>
    <mergeCell ref="J16:AM16"/>
    <mergeCell ref="A17:D17"/>
    <mergeCell ref="E17:I17"/>
    <mergeCell ref="J17:AM17"/>
    <mergeCell ref="A12:D12"/>
    <mergeCell ref="E12:AM12"/>
    <mergeCell ref="A13:D13"/>
    <mergeCell ref="E13:AM13"/>
    <mergeCell ref="AD15:AG15"/>
    <mergeCell ref="AH15:AL15"/>
    <mergeCell ref="B15:D15"/>
    <mergeCell ref="E15:H15"/>
    <mergeCell ref="J15:M15"/>
    <mergeCell ref="N15:R15"/>
    <mergeCell ref="T15:W15"/>
    <mergeCell ref="X15:AB15"/>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s>
  <phoneticPr fontId="5"/>
  <conditionalFormatting sqref="A2:AM2">
    <cfRule type="containsText" dxfId="11" priority="1" operator="containsText" text="エラー">
      <formula>NOT(ISERROR(SEARCH("エラー",A2)))</formula>
    </cfRule>
  </conditionalFormatting>
  <dataValidations count="5">
    <dataValidation type="list" imeMode="disabled" allowBlank="1" showInputMessage="1" showErrorMessage="1" sqref="A39:A104" xr:uid="{00000000-0002-0000-0600-000000000000}">
      <formula1>"○"</formula1>
    </dataValidation>
    <dataValidation imeMode="fullKatakana" allowBlank="1" showInputMessage="1" showErrorMessage="1" sqref="L3:AF3" xr:uid="{30464ED3-933E-4A92-8D41-78E71B0C03F0}"/>
    <dataValidation imeMode="off" allowBlank="1" showInputMessage="1" showErrorMessage="1" sqref="AC8:AM8 P8:Y8" xr:uid="{00000000-0002-0000-0600-000002000000}"/>
    <dataValidation type="textLength" imeMode="disabled" operator="equal" allowBlank="1" showInputMessage="1" showErrorMessage="1" errorTitle="事業所番号" error="10桁で入力してください。" sqref="AG4:AM4" xr:uid="{00000000-0002-0000-0600-000003000000}">
      <formula1>10</formula1>
    </dataValidation>
    <dataValidation type="list" allowBlank="1" showInputMessage="1" showErrorMessage="1" sqref="A109:A110" xr:uid="{00000000-0002-0000-0600-000004000000}">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5000000}">
          <x14:formula1>
            <xm:f>プルダウン!$I$1:$I$2</xm:f>
          </x14:formula1>
          <xm:sqref>G26:J26</xm:sqref>
        </x14:dataValidation>
        <x14:dataValidation type="list" allowBlank="1" showInputMessage="1" showErrorMessage="1" xr:uid="{00000000-0002-0000-0600-000006000000}">
          <x14:formula1>
            <xm:f>プルダウン!$H$1:$H$3</xm:f>
          </x14:formula1>
          <xm:sqref>A17:D21 A31:D35</xm:sqref>
        </x14:dataValidation>
        <x14:dataValidation type="list" allowBlank="1" showInputMessage="1" showErrorMessage="1" xr:uid="{00000000-0002-0000-0600-000007000000}">
          <x14:formula1>
            <xm:f>プルダウン!$B$1:$B$3</xm:f>
          </x14:formula1>
          <xm:sqref>L5:AK5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77"/>
  <sheetViews>
    <sheetView showGridLines="0" view="pageBreakPreview" zoomScaleNormal="120" zoomScaleSheetLayoutView="100" workbookViewId="0">
      <selection activeCell="L3" sqref="L3:AF3"/>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168</v>
      </c>
    </row>
    <row r="2" spans="1:47" ht="14">
      <c r="A2" s="281" t="str">
        <f>IF(AG4&lt;&gt;"",IF(OR(AU4&lt;&gt;"",AU11&lt;&gt;"",AU24&lt;&gt;""),"エラー：未入力の項目がありますので、入力してください。",""),"")</f>
        <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row>
    <row r="3" spans="1:47" s="28" customFormat="1" ht="12" customHeight="1">
      <c r="A3" s="283" t="s">
        <v>21</v>
      </c>
      <c r="B3" s="56" t="s">
        <v>0</v>
      </c>
      <c r="C3" s="57"/>
      <c r="D3" s="57"/>
      <c r="E3" s="56"/>
      <c r="F3" s="56"/>
      <c r="G3" s="56"/>
      <c r="H3" s="56"/>
      <c r="I3" s="56"/>
      <c r="J3" s="56"/>
      <c r="K3" s="58"/>
      <c r="L3" s="286"/>
      <c r="M3" s="286"/>
      <c r="N3" s="286"/>
      <c r="O3" s="286"/>
      <c r="P3" s="286"/>
      <c r="Q3" s="286"/>
      <c r="R3" s="286"/>
      <c r="S3" s="286"/>
      <c r="T3" s="286"/>
      <c r="U3" s="286"/>
      <c r="V3" s="286"/>
      <c r="W3" s="286"/>
      <c r="X3" s="286"/>
      <c r="Y3" s="286"/>
      <c r="Z3" s="286"/>
      <c r="AA3" s="286"/>
      <c r="AB3" s="286"/>
      <c r="AC3" s="286"/>
      <c r="AD3" s="286"/>
      <c r="AE3" s="286"/>
      <c r="AF3" s="287"/>
      <c r="AG3" s="288" t="s">
        <v>128</v>
      </c>
      <c r="AH3" s="289"/>
      <c r="AI3" s="289"/>
      <c r="AJ3" s="289"/>
      <c r="AK3" s="289"/>
      <c r="AL3" s="289"/>
      <c r="AM3" s="290"/>
      <c r="AP3" s="29"/>
    </row>
    <row r="4" spans="1:47" s="28" customFormat="1" ht="20.25" customHeight="1">
      <c r="A4" s="284"/>
      <c r="B4" s="59" t="s">
        <v>160</v>
      </c>
      <c r="C4" s="60"/>
      <c r="D4" s="60"/>
      <c r="E4" s="59"/>
      <c r="F4" s="59"/>
      <c r="G4" s="59"/>
      <c r="H4" s="59"/>
      <c r="I4" s="59"/>
      <c r="J4" s="59"/>
      <c r="K4" s="61"/>
      <c r="L4" s="257"/>
      <c r="M4" s="258"/>
      <c r="N4" s="258"/>
      <c r="O4" s="258"/>
      <c r="P4" s="258"/>
      <c r="Q4" s="258"/>
      <c r="R4" s="258"/>
      <c r="S4" s="258"/>
      <c r="T4" s="258"/>
      <c r="U4" s="258"/>
      <c r="V4" s="258"/>
      <c r="W4" s="258"/>
      <c r="X4" s="258"/>
      <c r="Y4" s="258"/>
      <c r="Z4" s="258"/>
      <c r="AA4" s="258"/>
      <c r="AB4" s="258"/>
      <c r="AC4" s="258"/>
      <c r="AD4" s="258"/>
      <c r="AE4" s="258"/>
      <c r="AF4" s="259"/>
      <c r="AG4" s="263"/>
      <c r="AH4" s="264"/>
      <c r="AI4" s="264"/>
      <c r="AJ4" s="264"/>
      <c r="AK4" s="264"/>
      <c r="AL4" s="264"/>
      <c r="AM4" s="265"/>
      <c r="AP4" s="239"/>
      <c r="AQ4" s="239"/>
      <c r="AR4" s="239"/>
      <c r="AS4" s="239"/>
      <c r="AT4" s="239"/>
      <c r="AU4" s="71" t="str">
        <f>IF(AG4&lt;&gt;"",IF(OR(L5="",AC8="",L9=""),"基本情報エラー：未入力の項目がありますので、入力してください。",""),"")</f>
        <v/>
      </c>
    </row>
    <row r="5" spans="1:47" s="28" customFormat="1" ht="21.75" customHeight="1">
      <c r="A5" s="284"/>
      <c r="B5" s="240" t="s">
        <v>25</v>
      </c>
      <c r="C5" s="240"/>
      <c r="D5" s="240"/>
      <c r="E5" s="240"/>
      <c r="F5" s="240"/>
      <c r="G5" s="240"/>
      <c r="H5" s="240"/>
      <c r="I5" s="240"/>
      <c r="J5" s="240"/>
      <c r="K5" s="241"/>
      <c r="L5" s="242"/>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4"/>
      <c r="AL5" s="86"/>
      <c r="AM5" s="87"/>
      <c r="AP5" s="41"/>
      <c r="AQ5" s="41"/>
      <c r="AR5" s="41"/>
      <c r="AS5" s="41"/>
      <c r="AT5" s="41"/>
    </row>
    <row r="6" spans="1:47" s="28" customFormat="1" ht="17.25" customHeight="1">
      <c r="A6" s="284"/>
      <c r="B6" s="250" t="s">
        <v>161</v>
      </c>
      <c r="C6" s="250"/>
      <c r="D6" s="250"/>
      <c r="E6" s="250"/>
      <c r="F6" s="250"/>
      <c r="G6" s="250"/>
      <c r="H6" s="250"/>
      <c r="I6" s="250"/>
      <c r="J6" s="250"/>
      <c r="K6" s="251"/>
      <c r="L6" s="92" t="s">
        <v>5</v>
      </c>
      <c r="M6" s="92"/>
      <c r="N6" s="92"/>
      <c r="O6" s="92"/>
      <c r="P6" s="92"/>
      <c r="Q6" s="266"/>
      <c r="R6" s="266"/>
      <c r="S6" s="266"/>
      <c r="T6" s="266"/>
      <c r="U6" s="266"/>
      <c r="V6" s="266"/>
      <c r="W6" s="92" t="s">
        <v>6</v>
      </c>
      <c r="X6" s="92"/>
      <c r="Y6" s="92"/>
      <c r="Z6" s="92"/>
      <c r="AA6" s="92"/>
      <c r="AB6" s="92"/>
      <c r="AC6" s="254"/>
      <c r="AD6" s="254"/>
      <c r="AE6" s="254"/>
      <c r="AF6" s="254"/>
      <c r="AG6" s="254"/>
      <c r="AH6" s="254"/>
      <c r="AI6" s="254"/>
      <c r="AJ6" s="254"/>
      <c r="AK6" s="254"/>
      <c r="AL6" s="254"/>
      <c r="AM6" s="255"/>
      <c r="AP6" s="29"/>
      <c r="AT6" s="256"/>
    </row>
    <row r="7" spans="1:47" s="28" customFormat="1" ht="20.25" customHeight="1">
      <c r="A7" s="284"/>
      <c r="B7" s="252"/>
      <c r="C7" s="252"/>
      <c r="D7" s="252"/>
      <c r="E7" s="252"/>
      <c r="F7" s="252"/>
      <c r="G7" s="252"/>
      <c r="H7" s="252"/>
      <c r="I7" s="252"/>
      <c r="J7" s="252"/>
      <c r="K7" s="253"/>
      <c r="L7" s="257"/>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9"/>
      <c r="AP7" s="29"/>
      <c r="AT7" s="256"/>
    </row>
    <row r="8" spans="1:47" s="28" customFormat="1" ht="21" customHeight="1">
      <c r="A8" s="284"/>
      <c r="B8" s="62" t="s">
        <v>7</v>
      </c>
      <c r="C8" s="80"/>
      <c r="D8" s="80"/>
      <c r="E8" s="62"/>
      <c r="F8" s="62"/>
      <c r="G8" s="62"/>
      <c r="H8" s="62"/>
      <c r="I8" s="62"/>
      <c r="J8" s="62"/>
      <c r="K8" s="63"/>
      <c r="L8" s="260" t="s">
        <v>8</v>
      </c>
      <c r="M8" s="261"/>
      <c r="N8" s="261"/>
      <c r="O8" s="262"/>
      <c r="P8" s="245"/>
      <c r="Q8" s="246"/>
      <c r="R8" s="246"/>
      <c r="S8" s="246"/>
      <c r="T8" s="246"/>
      <c r="U8" s="246"/>
      <c r="V8" s="246"/>
      <c r="W8" s="246"/>
      <c r="X8" s="246"/>
      <c r="Y8" s="246"/>
      <c r="Z8" s="260" t="s">
        <v>24</v>
      </c>
      <c r="AA8" s="261"/>
      <c r="AB8" s="262"/>
      <c r="AC8" s="298"/>
      <c r="AD8" s="248"/>
      <c r="AE8" s="248"/>
      <c r="AF8" s="248"/>
      <c r="AG8" s="248"/>
      <c r="AH8" s="248"/>
      <c r="AI8" s="248"/>
      <c r="AJ8" s="248"/>
      <c r="AK8" s="248"/>
      <c r="AL8" s="248"/>
      <c r="AM8" s="249"/>
      <c r="AO8" s="28" t="str">
        <f>IFERROR(VLOOKUP(AG4,#REF!,8,0),"")</f>
        <v/>
      </c>
      <c r="AP8" s="29"/>
    </row>
    <row r="9" spans="1:47" s="28" customFormat="1" ht="20.25" customHeight="1">
      <c r="A9" s="285"/>
      <c r="B9" s="62" t="s">
        <v>20</v>
      </c>
      <c r="C9" s="80"/>
      <c r="D9" s="80"/>
      <c r="E9" s="62"/>
      <c r="F9" s="62"/>
      <c r="G9" s="62"/>
      <c r="H9" s="62"/>
      <c r="I9" s="62"/>
      <c r="J9" s="62"/>
      <c r="K9" s="63"/>
      <c r="L9" s="293"/>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c r="AP9" s="29"/>
    </row>
    <row r="10" spans="1:47" s="28" customFormat="1" ht="10" customHeight="1">
      <c r="A10" s="54"/>
      <c r="B10" s="2"/>
      <c r="C10" s="3"/>
      <c r="D10" s="3"/>
      <c r="E10" s="2"/>
      <c r="F10" s="2"/>
      <c r="G10" s="2"/>
      <c r="H10" s="2"/>
      <c r="I10" s="2"/>
      <c r="J10" s="2"/>
      <c r="K10" s="2"/>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P10" s="29"/>
    </row>
    <row r="11" spans="1:47" s="28" customFormat="1" ht="19.5" customHeight="1">
      <c r="A11" s="66" t="s">
        <v>291</v>
      </c>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71" t="str">
        <f>IF(E22&lt;&gt;0,IF(OR(E12="",E13="",A17="",J17=""),"基本情報エラー：未入力の項目がありますので、入力してください。",""),"")</f>
        <v/>
      </c>
    </row>
    <row r="12" spans="1:47" s="28" customFormat="1" ht="19.5" customHeight="1">
      <c r="A12" s="291" t="s">
        <v>158</v>
      </c>
      <c r="B12" s="291"/>
      <c r="C12" s="291"/>
      <c r="D12" s="291"/>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P12" s="29"/>
    </row>
    <row r="13" spans="1:47" s="28" customFormat="1" ht="19.5" customHeight="1">
      <c r="A13" s="291" t="s">
        <v>159</v>
      </c>
      <c r="B13" s="291"/>
      <c r="C13" s="291"/>
      <c r="D13" s="291"/>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P13" s="29"/>
    </row>
    <row r="14" spans="1:47" s="28" customFormat="1" ht="10" customHeight="1" thickBot="1">
      <c r="I14" s="30"/>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29"/>
    </row>
    <row r="15" spans="1:47" s="28" customFormat="1" ht="23.25" customHeight="1" thickBot="1">
      <c r="A15" s="67"/>
      <c r="B15" s="191" t="s">
        <v>170</v>
      </c>
      <c r="C15" s="191"/>
      <c r="D15" s="191"/>
      <c r="E15" s="192">
        <f>E22</f>
        <v>0</v>
      </c>
      <c r="F15" s="193"/>
      <c r="G15" s="193"/>
      <c r="H15" s="194"/>
      <c r="I15" s="55" t="s">
        <v>127</v>
      </c>
      <c r="J15" s="191" t="s">
        <v>171</v>
      </c>
      <c r="K15" s="191"/>
      <c r="L15" s="191"/>
      <c r="M15" s="191"/>
      <c r="N15" s="184">
        <v>200000</v>
      </c>
      <c r="O15" s="185"/>
      <c r="P15" s="185"/>
      <c r="Q15" s="185"/>
      <c r="R15" s="185"/>
      <c r="S15" s="89" t="s">
        <v>127</v>
      </c>
      <c r="T15" s="195" t="s">
        <v>169</v>
      </c>
      <c r="U15" s="196"/>
      <c r="V15" s="196"/>
      <c r="W15" s="197"/>
      <c r="X15" s="184">
        <f>MIN(E15,N15)</f>
        <v>0</v>
      </c>
      <c r="Y15" s="185"/>
      <c r="Z15" s="185"/>
      <c r="AA15" s="185"/>
      <c r="AB15" s="185"/>
      <c r="AC15" s="90" t="s">
        <v>127</v>
      </c>
      <c r="AD15" s="186" t="s">
        <v>296</v>
      </c>
      <c r="AE15" s="187"/>
      <c r="AF15" s="187"/>
      <c r="AG15" s="188"/>
      <c r="AH15" s="189">
        <f>ROUNDDOWN(X15*4/5,-3)</f>
        <v>0</v>
      </c>
      <c r="AI15" s="190"/>
      <c r="AJ15" s="190"/>
      <c r="AK15" s="190"/>
      <c r="AL15" s="190"/>
      <c r="AM15" s="91" t="s">
        <v>127</v>
      </c>
      <c r="AP15" s="29"/>
    </row>
    <row r="16" spans="1:47" s="28" customFormat="1" ht="15" customHeight="1">
      <c r="A16" s="232" t="s">
        <v>152</v>
      </c>
      <c r="B16" s="232"/>
      <c r="C16" s="232"/>
      <c r="D16" s="232"/>
      <c r="E16" s="232" t="s">
        <v>157</v>
      </c>
      <c r="F16" s="232"/>
      <c r="G16" s="232"/>
      <c r="H16" s="232"/>
      <c r="I16" s="232"/>
      <c r="J16" s="230" t="s">
        <v>153</v>
      </c>
      <c r="K16" s="230"/>
      <c r="L16" s="230"/>
      <c r="M16" s="230"/>
      <c r="N16" s="230"/>
      <c r="O16" s="230"/>
      <c r="P16" s="230"/>
      <c r="Q16" s="230"/>
      <c r="R16" s="230"/>
      <c r="S16" s="230"/>
      <c r="T16" s="230"/>
      <c r="U16" s="230"/>
      <c r="V16" s="230"/>
      <c r="W16" s="230"/>
      <c r="X16" s="230"/>
      <c r="Y16" s="230"/>
      <c r="Z16" s="230"/>
      <c r="AA16" s="230"/>
      <c r="AB16" s="230"/>
      <c r="AC16" s="230"/>
      <c r="AD16" s="233"/>
      <c r="AE16" s="233"/>
      <c r="AF16" s="233"/>
      <c r="AG16" s="233"/>
      <c r="AH16" s="233"/>
      <c r="AI16" s="233"/>
      <c r="AJ16" s="233"/>
      <c r="AK16" s="233"/>
      <c r="AL16" s="233"/>
      <c r="AM16" s="234"/>
      <c r="AP16" s="29"/>
    </row>
    <row r="17" spans="1:48" s="28" customFormat="1" ht="15" customHeight="1">
      <c r="A17" s="235"/>
      <c r="B17" s="236"/>
      <c r="C17" s="236"/>
      <c r="D17" s="237"/>
      <c r="E17" s="296"/>
      <c r="F17" s="297"/>
      <c r="G17" s="297"/>
      <c r="H17" s="297"/>
      <c r="I17" s="297"/>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P17" s="29"/>
    </row>
    <row r="18" spans="1:48" s="28" customFormat="1" ht="15" customHeight="1">
      <c r="A18" s="221"/>
      <c r="B18" s="222"/>
      <c r="C18" s="222"/>
      <c r="D18" s="223"/>
      <c r="E18" s="201"/>
      <c r="F18" s="202"/>
      <c r="G18" s="202"/>
      <c r="H18" s="202"/>
      <c r="I18" s="202"/>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P18" s="29"/>
    </row>
    <row r="19" spans="1:48" s="28" customFormat="1" ht="15" customHeight="1">
      <c r="A19" s="221"/>
      <c r="B19" s="222"/>
      <c r="C19" s="222"/>
      <c r="D19" s="223"/>
      <c r="E19" s="201"/>
      <c r="F19" s="202"/>
      <c r="G19" s="202"/>
      <c r="H19" s="202"/>
      <c r="I19" s="202"/>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P19" s="29"/>
    </row>
    <row r="20" spans="1:48" s="28" customFormat="1" ht="15" customHeight="1">
      <c r="A20" s="221"/>
      <c r="B20" s="222"/>
      <c r="C20" s="222"/>
      <c r="D20" s="223"/>
      <c r="E20" s="201"/>
      <c r="F20" s="202"/>
      <c r="G20" s="202"/>
      <c r="H20" s="202"/>
      <c r="I20" s="202"/>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P20" s="29"/>
    </row>
    <row r="21" spans="1:48" s="28" customFormat="1" ht="15" customHeight="1">
      <c r="A21" s="225"/>
      <c r="B21" s="226"/>
      <c r="C21" s="226"/>
      <c r="D21" s="227"/>
      <c r="E21" s="203"/>
      <c r="F21" s="204"/>
      <c r="G21" s="204"/>
      <c r="H21" s="204"/>
      <c r="I21" s="204"/>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29"/>
    </row>
    <row r="22" spans="1:48" s="28" customFormat="1" ht="15" customHeight="1">
      <c r="A22" s="198" t="s">
        <v>27</v>
      </c>
      <c r="B22" s="199"/>
      <c r="C22" s="199"/>
      <c r="D22" s="200"/>
      <c r="E22" s="205">
        <f>SUM(E17:I21)</f>
        <v>0</v>
      </c>
      <c r="F22" s="206"/>
      <c r="G22" s="206"/>
      <c r="H22" s="206"/>
      <c r="I22" s="206"/>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P22" s="29"/>
    </row>
    <row r="23" spans="1:48" s="28" customFormat="1" ht="10" customHeight="1">
      <c r="A23" s="54"/>
      <c r="B23" s="2"/>
      <c r="C23" s="3"/>
      <c r="D23" s="3"/>
      <c r="E23" s="2"/>
      <c r="F23" s="2"/>
      <c r="G23" s="2"/>
      <c r="H23" s="2"/>
      <c r="I23" s="2"/>
      <c r="J23" s="2"/>
      <c r="K23" s="2"/>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P23" s="29"/>
    </row>
    <row r="24" spans="1:48" s="28" customFormat="1" ht="19.5" customHeight="1">
      <c r="A24" s="66" t="s">
        <v>292</v>
      </c>
      <c r="I24" s="30"/>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29"/>
      <c r="AU24" s="71" t="str">
        <f>IF(E36&lt;&gt;0,IF(OR(G25="",G26="",G27="",A31="",J31=""),"基本情報エラー：未入力の項目がありますので、入力してください。",""),"")</f>
        <v/>
      </c>
    </row>
    <row r="25" spans="1:48" s="28" customFormat="1" ht="19.5" customHeight="1">
      <c r="A25" s="208" t="s">
        <v>162</v>
      </c>
      <c r="B25" s="209"/>
      <c r="C25" s="209"/>
      <c r="D25" s="209"/>
      <c r="E25" s="209"/>
      <c r="F25" s="209"/>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P25" s="29"/>
      <c r="AU25" s="40" t="s">
        <v>269</v>
      </c>
    </row>
    <row r="26" spans="1:48" s="28" customFormat="1" ht="19.5" customHeight="1">
      <c r="A26" s="208" t="s">
        <v>165</v>
      </c>
      <c r="B26" s="209"/>
      <c r="C26" s="209"/>
      <c r="D26" s="209"/>
      <c r="E26" s="209"/>
      <c r="F26" s="209"/>
      <c r="G26" s="218"/>
      <c r="H26" s="219"/>
      <c r="I26" s="219"/>
      <c r="J26" s="220"/>
      <c r="K26" s="208" t="s">
        <v>164</v>
      </c>
      <c r="L26" s="209"/>
      <c r="M26" s="209"/>
      <c r="N26" s="209"/>
      <c r="O26" s="209"/>
      <c r="P26" s="209"/>
      <c r="Q26" s="209"/>
      <c r="R26" s="209"/>
      <c r="S26" s="211"/>
      <c r="T26" s="215"/>
      <c r="U26" s="216"/>
      <c r="V26" s="216"/>
      <c r="W26" s="216"/>
      <c r="X26" s="216"/>
      <c r="Y26" s="216"/>
      <c r="Z26" s="216"/>
      <c r="AA26" s="216"/>
      <c r="AB26" s="216"/>
      <c r="AC26" s="216"/>
      <c r="AD26" s="216"/>
      <c r="AE26" s="216"/>
      <c r="AF26" s="216"/>
      <c r="AG26" s="216"/>
      <c r="AH26" s="216"/>
      <c r="AI26" s="216"/>
      <c r="AJ26" s="216"/>
      <c r="AK26" s="216"/>
      <c r="AL26" s="216"/>
      <c r="AM26" s="217"/>
      <c r="AP26" s="29"/>
      <c r="AU26" s="74"/>
      <c r="AV26" s="74" t="s">
        <v>284</v>
      </c>
    </row>
    <row r="27" spans="1:48" s="28" customFormat="1" ht="19.5" customHeight="1">
      <c r="A27" s="208" t="s">
        <v>163</v>
      </c>
      <c r="B27" s="209"/>
      <c r="C27" s="209"/>
      <c r="D27" s="209"/>
      <c r="E27" s="209"/>
      <c r="F27" s="211"/>
      <c r="G27" s="212"/>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4"/>
      <c r="AP27" s="29"/>
      <c r="AU27" s="74"/>
      <c r="AV27" s="74" t="str">
        <f>IFERROR(VLOOKUP(G26,AU28:AV29,2,0),"")</f>
        <v/>
      </c>
    </row>
    <row r="28" spans="1:48" s="28" customFormat="1" ht="10" customHeight="1" thickBot="1">
      <c r="I28" s="30"/>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29"/>
      <c r="AU28" s="74" t="s">
        <v>166</v>
      </c>
      <c r="AV28" s="74" t="str">
        <f>G25&amp;"及び"&amp;T26</f>
        <v>及び</v>
      </c>
    </row>
    <row r="29" spans="1:48" s="28" customFormat="1" ht="23.25" customHeight="1" thickBot="1">
      <c r="A29" s="67"/>
      <c r="B29" s="191" t="s">
        <v>170</v>
      </c>
      <c r="C29" s="191"/>
      <c r="D29" s="191"/>
      <c r="E29" s="192">
        <f>E36</f>
        <v>0</v>
      </c>
      <c r="F29" s="193"/>
      <c r="G29" s="193"/>
      <c r="H29" s="194"/>
      <c r="I29" s="55" t="s">
        <v>127</v>
      </c>
      <c r="J29" s="191" t="s">
        <v>171</v>
      </c>
      <c r="K29" s="191"/>
      <c r="L29" s="191"/>
      <c r="M29" s="191"/>
      <c r="N29" s="184">
        <f>IFERROR(VLOOKUP(G26,プルダウン!I1:J2,2,0),0)</f>
        <v>0</v>
      </c>
      <c r="O29" s="185"/>
      <c r="P29" s="185"/>
      <c r="Q29" s="185"/>
      <c r="R29" s="185"/>
      <c r="S29" s="89" t="s">
        <v>127</v>
      </c>
      <c r="T29" s="195" t="s">
        <v>169</v>
      </c>
      <c r="U29" s="196"/>
      <c r="V29" s="196"/>
      <c r="W29" s="197"/>
      <c r="X29" s="184">
        <f>MIN(E29,N29)</f>
        <v>0</v>
      </c>
      <c r="Y29" s="185"/>
      <c r="Z29" s="185"/>
      <c r="AA29" s="185"/>
      <c r="AB29" s="185"/>
      <c r="AC29" s="90" t="s">
        <v>127</v>
      </c>
      <c r="AD29" s="186" t="s">
        <v>296</v>
      </c>
      <c r="AE29" s="187"/>
      <c r="AF29" s="187"/>
      <c r="AG29" s="188"/>
      <c r="AH29" s="189">
        <f>ROUNDDOWN(X29*4/5,-3)</f>
        <v>0</v>
      </c>
      <c r="AI29" s="190"/>
      <c r="AJ29" s="190"/>
      <c r="AK29" s="190"/>
      <c r="AL29" s="190"/>
      <c r="AM29" s="91" t="s">
        <v>127</v>
      </c>
      <c r="AP29" s="29"/>
      <c r="AU29" s="74" t="s">
        <v>167</v>
      </c>
      <c r="AV29" s="74">
        <f>G25</f>
        <v>0</v>
      </c>
    </row>
    <row r="30" spans="1:48" s="28" customFormat="1" ht="15" customHeight="1">
      <c r="A30" s="229" t="s">
        <v>152</v>
      </c>
      <c r="B30" s="230"/>
      <c r="C30" s="230"/>
      <c r="D30" s="231"/>
      <c r="E30" s="232" t="s">
        <v>157</v>
      </c>
      <c r="F30" s="232"/>
      <c r="G30" s="232"/>
      <c r="H30" s="232"/>
      <c r="I30" s="232"/>
      <c r="J30" s="230" t="s">
        <v>153</v>
      </c>
      <c r="K30" s="230"/>
      <c r="L30" s="230"/>
      <c r="M30" s="230"/>
      <c r="N30" s="230"/>
      <c r="O30" s="230"/>
      <c r="P30" s="230"/>
      <c r="Q30" s="230"/>
      <c r="R30" s="230"/>
      <c r="S30" s="230"/>
      <c r="T30" s="230"/>
      <c r="U30" s="230"/>
      <c r="V30" s="230"/>
      <c r="W30" s="230"/>
      <c r="X30" s="230"/>
      <c r="Y30" s="230"/>
      <c r="Z30" s="230"/>
      <c r="AA30" s="230"/>
      <c r="AB30" s="230"/>
      <c r="AC30" s="230"/>
      <c r="AD30" s="233"/>
      <c r="AE30" s="233"/>
      <c r="AF30" s="233"/>
      <c r="AG30" s="233"/>
      <c r="AH30" s="233"/>
      <c r="AI30" s="233"/>
      <c r="AJ30" s="233"/>
      <c r="AK30" s="233"/>
      <c r="AL30" s="233"/>
      <c r="AM30" s="234"/>
      <c r="AP30" s="29"/>
    </row>
    <row r="31" spans="1:48" s="28" customFormat="1" ht="15" customHeight="1">
      <c r="A31" s="235"/>
      <c r="B31" s="236"/>
      <c r="C31" s="236"/>
      <c r="D31" s="237"/>
      <c r="E31" s="296"/>
      <c r="F31" s="297"/>
      <c r="G31" s="297"/>
      <c r="H31" s="297"/>
      <c r="I31" s="297"/>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P31" s="29"/>
    </row>
    <row r="32" spans="1:48" s="28" customFormat="1" ht="15" customHeight="1">
      <c r="A32" s="221"/>
      <c r="B32" s="222"/>
      <c r="C32" s="222"/>
      <c r="D32" s="223"/>
      <c r="E32" s="201"/>
      <c r="F32" s="202"/>
      <c r="G32" s="202"/>
      <c r="H32" s="202"/>
      <c r="I32" s="202"/>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P32" s="29"/>
    </row>
    <row r="33" spans="1:42" s="28" customFormat="1" ht="15" customHeight="1">
      <c r="A33" s="221"/>
      <c r="B33" s="222"/>
      <c r="C33" s="222"/>
      <c r="D33" s="223"/>
      <c r="E33" s="201"/>
      <c r="F33" s="202"/>
      <c r="G33" s="202"/>
      <c r="H33" s="202"/>
      <c r="I33" s="202"/>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P33" s="29"/>
    </row>
    <row r="34" spans="1:42" s="28" customFormat="1" ht="15" customHeight="1">
      <c r="A34" s="221"/>
      <c r="B34" s="222"/>
      <c r="C34" s="222"/>
      <c r="D34" s="223"/>
      <c r="E34" s="201"/>
      <c r="F34" s="202"/>
      <c r="G34" s="202"/>
      <c r="H34" s="202"/>
      <c r="I34" s="202"/>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P34" s="29"/>
    </row>
    <row r="35" spans="1:42" s="28" customFormat="1" ht="15" customHeight="1">
      <c r="A35" s="225"/>
      <c r="B35" s="226"/>
      <c r="C35" s="226"/>
      <c r="D35" s="227"/>
      <c r="E35" s="203"/>
      <c r="F35" s="204"/>
      <c r="G35" s="204"/>
      <c r="H35" s="204"/>
      <c r="I35" s="204"/>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29"/>
    </row>
    <row r="36" spans="1:42" s="28" customFormat="1" ht="15" customHeight="1">
      <c r="A36" s="198" t="s">
        <v>27</v>
      </c>
      <c r="B36" s="199"/>
      <c r="C36" s="199"/>
      <c r="D36" s="200"/>
      <c r="E36" s="205">
        <f>SUM(E31:I35)</f>
        <v>0</v>
      </c>
      <c r="F36" s="206"/>
      <c r="G36" s="206"/>
      <c r="H36" s="206"/>
      <c r="I36" s="206"/>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P36" s="29"/>
    </row>
    <row r="37" spans="1:42" ht="10" customHeight="1" thickBot="1">
      <c r="A37" s="31"/>
      <c r="B37" s="31"/>
      <c r="C37" s="31"/>
      <c r="D37" s="31"/>
      <c r="E37" s="31"/>
      <c r="F37" s="32"/>
      <c r="G37" s="32"/>
      <c r="H37" s="32"/>
      <c r="I37" s="32"/>
      <c r="J37" s="32"/>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row>
    <row r="38" spans="1:42" ht="24.75" customHeight="1" thickBot="1">
      <c r="A38" s="292" t="s">
        <v>86</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P38" s="47" t="str">
        <f>IF(COUNTIF(A39:A40,"○")=2,"OK","NG")</f>
        <v>NG</v>
      </c>
    </row>
    <row r="39" spans="1:42" ht="42.75" customHeight="1">
      <c r="A39" s="64"/>
      <c r="B39" s="272" t="s">
        <v>129</v>
      </c>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row>
    <row r="40" spans="1:42" ht="25.5" customHeight="1">
      <c r="A40" s="64"/>
      <c r="B40" s="273" t="s">
        <v>131</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row>
    <row r="41" spans="1:42" ht="8.25" customHeight="1">
      <c r="A41" s="34"/>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42"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42"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42"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42"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42"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42"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42"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39"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39"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39"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39"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39"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39"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39"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39"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39"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39"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row>
    <row r="91" spans="1:39" ht="26.25" hidden="1" customHeight="1">
      <c r="A91" s="36"/>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row>
    <row r="92" spans="1:39" ht="26.25" hidden="1" customHeight="1">
      <c r="A92" s="36"/>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row>
    <row r="93" spans="1:39" ht="26.25" hidden="1" customHeight="1">
      <c r="A93" s="36"/>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row>
    <row r="94" spans="1:39" ht="26.25" hidden="1" customHeight="1">
      <c r="A94" s="36"/>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row>
    <row r="95" spans="1:39" ht="26.25" hidden="1" customHeight="1">
      <c r="A95" s="36"/>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row>
    <row r="96" spans="1:39" ht="26.25" hidden="1" customHeight="1">
      <c r="A96" s="36"/>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row>
    <row r="97" spans="1:43" ht="26.25" hidden="1" customHeight="1">
      <c r="A97" s="36"/>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row>
    <row r="98" spans="1:43" ht="26.25" hidden="1" customHeight="1">
      <c r="A98" s="36"/>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row>
    <row r="99" spans="1:43" ht="26.25" hidden="1" customHeight="1">
      <c r="A99" s="36"/>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row>
    <row r="100" spans="1:43" ht="26.25" hidden="1" customHeight="1">
      <c r="A100" s="36"/>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row>
    <row r="101" spans="1:43" ht="26.25" hidden="1" customHeight="1">
      <c r="A101" s="36"/>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row>
    <row r="102" spans="1:43" ht="26.25" hidden="1" customHeight="1">
      <c r="A102" s="36"/>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row>
    <row r="103" spans="1:43" ht="26.25" hidden="1" customHeight="1">
      <c r="A103" s="36"/>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row>
    <row r="104" spans="1:43" ht="26.25" hidden="1" customHeight="1">
      <c r="A104" s="36"/>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P104" s="23" t="str">
        <f>IF(COUNTIF(A109:A110,"○")=2,"国保連へ申請","都道府県へ直接申請")</f>
        <v>都道府県へ直接申請</v>
      </c>
    </row>
    <row r="105" spans="1:43" ht="24.75" hidden="1" customHeight="1">
      <c r="AP105" s="37" t="str">
        <f>IF(COUNTIF(A109:A110,"○")=2,"国保連へ申請","都道府県へ直接申請")</f>
        <v>都道府県へ直接申請</v>
      </c>
      <c r="AQ105" s="38"/>
    </row>
    <row r="106" spans="1:43" ht="25.5" hidden="1" customHeight="1"/>
    <row r="107" spans="1:43" ht="25.5" hidden="1" customHeight="1" thickBot="1"/>
    <row r="108" spans="1:43" ht="20.25" hidden="1" customHeight="1" thickBot="1">
      <c r="A108" s="274" t="s">
        <v>87</v>
      </c>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6"/>
      <c r="AP108" s="37"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39"/>
    </row>
    <row r="109" spans="1:43" ht="13.5" hidden="1" customHeight="1" thickBot="1">
      <c r="A109" s="33"/>
      <c r="B109" s="277" t="s">
        <v>91</v>
      </c>
      <c r="C109" s="277"/>
      <c r="D109" s="277"/>
      <c r="E109" s="277"/>
      <c r="F109" s="277"/>
      <c r="G109" s="277"/>
      <c r="H109" s="277"/>
      <c r="I109" s="277"/>
      <c r="J109" s="277"/>
      <c r="K109" s="277"/>
      <c r="L109" s="277"/>
      <c r="M109" s="277"/>
      <c r="N109" s="277"/>
      <c r="O109" s="277"/>
      <c r="P109" s="277"/>
      <c r="Q109" s="277"/>
      <c r="R109" s="277"/>
      <c r="S109" s="277"/>
      <c r="T109" s="277"/>
      <c r="U109" s="277"/>
      <c r="V109" s="277"/>
      <c r="W109" s="278"/>
      <c r="X109" s="279" t="s">
        <v>102</v>
      </c>
      <c r="Y109" s="279"/>
      <c r="Z109" s="279"/>
      <c r="AA109" s="279"/>
      <c r="AB109" s="279"/>
      <c r="AC109" s="279"/>
      <c r="AD109" s="279"/>
      <c r="AE109" s="279"/>
      <c r="AF109" s="279"/>
      <c r="AG109" s="279"/>
      <c r="AH109" s="279"/>
      <c r="AI109" s="279"/>
      <c r="AJ109" s="279"/>
      <c r="AK109" s="279"/>
      <c r="AL109" s="279"/>
      <c r="AM109" s="280"/>
    </row>
    <row r="110" spans="1:43" ht="13.5" hidden="1" customHeight="1" thickBot="1">
      <c r="A110" s="33"/>
      <c r="B110" s="267" t="s">
        <v>92</v>
      </c>
      <c r="C110" s="267"/>
      <c r="D110" s="267"/>
      <c r="E110" s="268"/>
      <c r="F110" s="267"/>
      <c r="G110" s="267"/>
      <c r="H110" s="267"/>
      <c r="I110" s="267"/>
      <c r="J110" s="267"/>
      <c r="K110" s="267"/>
      <c r="L110" s="267"/>
      <c r="M110" s="267"/>
      <c r="N110" s="267"/>
      <c r="O110" s="267"/>
      <c r="P110" s="267"/>
      <c r="Q110" s="267"/>
      <c r="R110" s="267"/>
      <c r="S110" s="267"/>
      <c r="T110" s="267"/>
      <c r="U110" s="267"/>
      <c r="V110" s="267"/>
      <c r="W110" s="269"/>
      <c r="X110" s="270" t="s">
        <v>85</v>
      </c>
      <c r="Y110" s="270"/>
      <c r="Z110" s="270"/>
      <c r="AA110" s="270"/>
      <c r="AB110" s="270"/>
      <c r="AC110" s="270"/>
      <c r="AD110" s="270"/>
      <c r="AE110" s="270"/>
      <c r="AF110" s="270"/>
      <c r="AG110" s="270"/>
      <c r="AH110" s="270"/>
      <c r="AI110" s="270"/>
      <c r="AJ110" s="270"/>
      <c r="AK110" s="270"/>
      <c r="AL110" s="270"/>
      <c r="AM110" s="271"/>
    </row>
    <row r="111" spans="1:43" s="40" customFormat="1" ht="18.75" hidden="1" customHeight="1">
      <c r="C111" s="41" t="s">
        <v>64</v>
      </c>
      <c r="AP111" s="41"/>
    </row>
    <row r="112" spans="1:43" s="40" customFormat="1" ht="18.75" hidden="1" customHeight="1">
      <c r="A112" s="40">
        <v>1</v>
      </c>
      <c r="B112" s="42" t="s">
        <v>37</v>
      </c>
      <c r="C112" s="43">
        <v>10000</v>
      </c>
      <c r="D112" s="40" t="s">
        <v>38</v>
      </c>
      <c r="E112" s="44">
        <v>1</v>
      </c>
      <c r="H112" s="40" t="s">
        <v>116</v>
      </c>
      <c r="AP112" s="41"/>
    </row>
    <row r="113" spans="1:42" s="40" customFormat="1" ht="18.75" hidden="1" customHeight="1">
      <c r="A113" s="40">
        <v>2</v>
      </c>
      <c r="B113" s="42" t="s">
        <v>39</v>
      </c>
      <c r="C113" s="43">
        <v>15000</v>
      </c>
      <c r="D113" s="40" t="s">
        <v>38</v>
      </c>
      <c r="E113" s="44">
        <v>2</v>
      </c>
      <c r="H113" s="40" t="s">
        <v>117</v>
      </c>
      <c r="AP113" s="41"/>
    </row>
    <row r="114" spans="1:42" s="40" customFormat="1" ht="18.75" hidden="1" customHeight="1">
      <c r="A114" s="40">
        <v>3</v>
      </c>
      <c r="B114" s="42" t="s">
        <v>40</v>
      </c>
      <c r="C114" s="43">
        <v>20000</v>
      </c>
      <c r="D114" s="40" t="s">
        <v>38</v>
      </c>
      <c r="E114" s="44">
        <v>3</v>
      </c>
      <c r="H114" s="40" t="s">
        <v>118</v>
      </c>
      <c r="AP114" s="41"/>
    </row>
    <row r="115" spans="1:42" s="40" customFormat="1" ht="18.75" hidden="1" customHeight="1">
      <c r="A115" s="40">
        <v>4</v>
      </c>
      <c r="B115" s="42" t="s">
        <v>41</v>
      </c>
      <c r="C115" s="43">
        <v>10000</v>
      </c>
      <c r="D115" s="40" t="s">
        <v>38</v>
      </c>
      <c r="E115" s="44">
        <v>4</v>
      </c>
      <c r="H115" s="40" t="s">
        <v>119</v>
      </c>
      <c r="AP115" s="41"/>
    </row>
    <row r="116" spans="1:42" s="40" customFormat="1" ht="18.75" hidden="1" customHeight="1">
      <c r="A116" s="40">
        <v>5</v>
      </c>
      <c r="B116" s="42" t="s">
        <v>11</v>
      </c>
      <c r="C116" s="43">
        <v>10000</v>
      </c>
      <c r="D116" s="40" t="s">
        <v>38</v>
      </c>
      <c r="E116" s="44">
        <v>5</v>
      </c>
      <c r="H116" s="40" t="s">
        <v>120</v>
      </c>
      <c r="AP116" s="41"/>
    </row>
    <row r="117" spans="1:42" s="40" customFormat="1" ht="18.75" hidden="1" customHeight="1">
      <c r="A117" s="40">
        <v>6</v>
      </c>
      <c r="B117" s="42" t="s">
        <v>42</v>
      </c>
      <c r="C117" s="43">
        <v>10000</v>
      </c>
      <c r="D117" s="40" t="s">
        <v>38</v>
      </c>
      <c r="E117" s="44">
        <v>6</v>
      </c>
      <c r="H117" s="40" t="s">
        <v>121</v>
      </c>
      <c r="AP117" s="41"/>
    </row>
    <row r="118" spans="1:42" s="40" customFormat="1" ht="18.75" hidden="1" customHeight="1">
      <c r="A118" s="40">
        <v>7</v>
      </c>
      <c r="B118" s="42" t="s">
        <v>43</v>
      </c>
      <c r="C118" s="43">
        <v>15000</v>
      </c>
      <c r="D118" s="40" t="s">
        <v>38</v>
      </c>
      <c r="E118" s="44">
        <v>7</v>
      </c>
      <c r="H118" s="40" t="s">
        <v>122</v>
      </c>
      <c r="AP118" s="41"/>
    </row>
    <row r="119" spans="1:42" s="40" customFormat="1" ht="18.75" hidden="1" customHeight="1">
      <c r="A119" s="40">
        <v>8</v>
      </c>
      <c r="B119" s="42" t="s">
        <v>44</v>
      </c>
      <c r="C119" s="43">
        <v>20000</v>
      </c>
      <c r="D119" s="40" t="s">
        <v>38</v>
      </c>
      <c r="E119" s="44">
        <v>8</v>
      </c>
      <c r="H119" s="40" t="s">
        <v>123</v>
      </c>
      <c r="AP119" s="41"/>
    </row>
    <row r="120" spans="1:42" s="40" customFormat="1" ht="18.75" hidden="1" customHeight="1">
      <c r="A120" s="40">
        <v>9</v>
      </c>
      <c r="B120" s="42" t="s">
        <v>22</v>
      </c>
      <c r="C120" s="43">
        <v>10000</v>
      </c>
      <c r="D120" s="40" t="s">
        <v>38</v>
      </c>
      <c r="E120" s="44">
        <v>9</v>
      </c>
      <c r="H120" s="40" t="s">
        <v>113</v>
      </c>
      <c r="AP120" s="41"/>
    </row>
    <row r="121" spans="1:42" s="40" customFormat="1" ht="18.75" hidden="1" customHeight="1">
      <c r="A121" s="40">
        <v>10</v>
      </c>
      <c r="B121" s="42" t="s">
        <v>65</v>
      </c>
      <c r="C121" s="43">
        <v>5000</v>
      </c>
      <c r="D121" s="40" t="s">
        <v>38</v>
      </c>
      <c r="E121" s="44">
        <v>10</v>
      </c>
      <c r="H121" s="40" t="s">
        <v>114</v>
      </c>
      <c r="AP121" s="41"/>
    </row>
    <row r="122" spans="1:42" s="40" customFormat="1" ht="18.75" hidden="1" customHeight="1">
      <c r="A122" s="40">
        <v>11</v>
      </c>
      <c r="B122" s="40" t="s">
        <v>66</v>
      </c>
      <c r="C122" s="43">
        <v>10000</v>
      </c>
      <c r="D122" s="40" t="s">
        <v>38</v>
      </c>
      <c r="E122" s="44">
        <v>11</v>
      </c>
      <c r="H122" s="5" t="s">
        <v>112</v>
      </c>
      <c r="AP122" s="41"/>
    </row>
    <row r="123" spans="1:42" s="40" customFormat="1" ht="18.75" hidden="1" customHeight="1">
      <c r="A123" s="40">
        <v>12</v>
      </c>
      <c r="B123" s="40" t="s">
        <v>47</v>
      </c>
      <c r="C123" s="43">
        <v>10000</v>
      </c>
      <c r="D123" s="40" t="s">
        <v>38</v>
      </c>
      <c r="E123" s="44">
        <v>12</v>
      </c>
      <c r="AP123" s="41"/>
    </row>
    <row r="124" spans="1:42" s="40" customFormat="1" ht="18.75" hidden="1" customHeight="1">
      <c r="A124" s="40">
        <v>13</v>
      </c>
      <c r="B124" s="40" t="s">
        <v>48</v>
      </c>
      <c r="C124" s="43">
        <v>15000</v>
      </c>
      <c r="D124" s="40" t="s">
        <v>38</v>
      </c>
      <c r="E124" s="44">
        <v>13</v>
      </c>
      <c r="AP124" s="41"/>
    </row>
    <row r="125" spans="1:42" s="40" customFormat="1" ht="18.75" hidden="1" customHeight="1">
      <c r="A125" s="40">
        <v>14</v>
      </c>
      <c r="B125" s="40" t="s">
        <v>49</v>
      </c>
      <c r="C125" s="43">
        <v>20000</v>
      </c>
      <c r="D125" s="40" t="s">
        <v>38</v>
      </c>
      <c r="E125" s="44">
        <v>14</v>
      </c>
      <c r="AP125" s="41"/>
    </row>
    <row r="126" spans="1:42" s="40" customFormat="1" ht="18.75" hidden="1" customHeight="1">
      <c r="A126" s="40">
        <v>15</v>
      </c>
      <c r="B126" s="40" t="s">
        <v>12</v>
      </c>
      <c r="C126" s="43">
        <v>10000</v>
      </c>
      <c r="D126" s="40" t="s">
        <v>38</v>
      </c>
      <c r="E126" s="44">
        <v>15</v>
      </c>
      <c r="AP126" s="41"/>
    </row>
    <row r="127" spans="1:42" s="40" customFormat="1" ht="18.75" hidden="1" customHeight="1">
      <c r="A127" s="40">
        <v>16</v>
      </c>
      <c r="B127" s="40" t="s">
        <v>13</v>
      </c>
      <c r="C127" s="43">
        <v>10000</v>
      </c>
      <c r="D127" s="40" t="s">
        <v>38</v>
      </c>
      <c r="E127" s="44">
        <v>16</v>
      </c>
      <c r="AP127" s="41"/>
    </row>
    <row r="128" spans="1:42" s="40" customFormat="1" ht="18.75" hidden="1" customHeight="1">
      <c r="A128" s="40">
        <v>17</v>
      </c>
      <c r="B128" s="40" t="s">
        <v>14</v>
      </c>
      <c r="C128" s="43">
        <v>5000</v>
      </c>
      <c r="D128" s="40" t="s">
        <v>38</v>
      </c>
      <c r="E128" s="44">
        <v>17</v>
      </c>
      <c r="AP128" s="41"/>
    </row>
    <row r="129" spans="1:42" s="40" customFormat="1" ht="18.75" hidden="1" customHeight="1">
      <c r="A129" s="40">
        <v>18</v>
      </c>
      <c r="B129" s="40" t="s">
        <v>15</v>
      </c>
      <c r="C129" s="43">
        <v>10000</v>
      </c>
      <c r="D129" s="40" t="s">
        <v>38</v>
      </c>
      <c r="E129" s="44">
        <v>18</v>
      </c>
      <c r="AP129" s="41"/>
    </row>
    <row r="130" spans="1:42" s="40" customFormat="1" ht="18.75" hidden="1" customHeight="1">
      <c r="A130" s="40">
        <v>19</v>
      </c>
      <c r="B130" s="40" t="s">
        <v>16</v>
      </c>
      <c r="C130" s="43">
        <v>10000</v>
      </c>
      <c r="D130" s="40" t="s">
        <v>38</v>
      </c>
      <c r="E130" s="44">
        <v>19</v>
      </c>
      <c r="AP130" s="41"/>
    </row>
    <row r="131" spans="1:42" s="40" customFormat="1" ht="18.75" hidden="1" customHeight="1">
      <c r="A131" s="40">
        <v>20</v>
      </c>
      <c r="B131" s="40" t="s">
        <v>17</v>
      </c>
      <c r="C131" s="43">
        <v>10000</v>
      </c>
      <c r="D131" s="40" t="s">
        <v>38</v>
      </c>
      <c r="E131" s="44">
        <v>20</v>
      </c>
      <c r="AP131" s="41"/>
    </row>
    <row r="132" spans="1:42" s="40" customFormat="1" ht="18.75" hidden="1" customHeight="1">
      <c r="A132" s="40">
        <v>21</v>
      </c>
      <c r="B132" s="40" t="s">
        <v>45</v>
      </c>
      <c r="C132" s="43">
        <v>5000</v>
      </c>
      <c r="D132" s="40" t="s">
        <v>38</v>
      </c>
      <c r="E132" s="44">
        <v>21</v>
      </c>
      <c r="AP132" s="41"/>
    </row>
    <row r="133" spans="1:42" s="40" customFormat="1" ht="18.75" hidden="1" customHeight="1">
      <c r="A133" s="40">
        <v>22</v>
      </c>
      <c r="B133" s="40" t="s">
        <v>18</v>
      </c>
      <c r="C133" s="43">
        <v>10000</v>
      </c>
      <c r="D133" s="40" t="s">
        <v>38</v>
      </c>
      <c r="E133" s="44">
        <v>22</v>
      </c>
      <c r="AP133" s="41"/>
    </row>
    <row r="134" spans="1:42" s="40" customFormat="1" ht="18.75" hidden="1" customHeight="1">
      <c r="A134" s="45">
        <v>23</v>
      </c>
      <c r="B134" s="45" t="s">
        <v>19</v>
      </c>
      <c r="C134" s="46">
        <v>10000</v>
      </c>
      <c r="D134" s="45" t="s">
        <v>38</v>
      </c>
      <c r="E134" s="44">
        <v>23</v>
      </c>
      <c r="F134" s="45"/>
      <c r="AP134" s="41"/>
    </row>
    <row r="135" spans="1:42" s="40" customFormat="1" ht="18.75" hidden="1" customHeight="1">
      <c r="A135" s="40">
        <v>24</v>
      </c>
      <c r="B135" s="40" t="s">
        <v>50</v>
      </c>
      <c r="C135" s="43">
        <v>30000</v>
      </c>
      <c r="D135" s="40" t="s">
        <v>68</v>
      </c>
      <c r="E135" s="44">
        <v>24</v>
      </c>
      <c r="AP135" s="41"/>
    </row>
    <row r="136" spans="1:42" s="40" customFormat="1" ht="18.75" hidden="1" customHeight="1">
      <c r="A136" s="40">
        <v>25</v>
      </c>
      <c r="B136" s="40" t="s">
        <v>51</v>
      </c>
      <c r="C136" s="43">
        <v>40000</v>
      </c>
      <c r="D136" s="40" t="s">
        <v>68</v>
      </c>
      <c r="E136" s="44">
        <v>25</v>
      </c>
      <c r="AP136" s="41"/>
    </row>
    <row r="137" spans="1:42" s="40" customFormat="1" ht="18.75" hidden="1" customHeight="1">
      <c r="A137" s="40">
        <v>26</v>
      </c>
      <c r="B137" s="40" t="s">
        <v>52</v>
      </c>
      <c r="C137" s="43">
        <v>50000</v>
      </c>
      <c r="D137" s="40" t="s">
        <v>68</v>
      </c>
      <c r="E137" s="44">
        <v>26</v>
      </c>
      <c r="AP137" s="41"/>
    </row>
    <row r="138" spans="1:42" s="40" customFormat="1" ht="18.75" hidden="1" customHeight="1">
      <c r="A138" s="40">
        <v>27</v>
      </c>
      <c r="B138" s="40" t="s">
        <v>53</v>
      </c>
      <c r="C138" s="43">
        <v>60000</v>
      </c>
      <c r="D138" s="40" t="s">
        <v>68</v>
      </c>
      <c r="E138" s="44">
        <v>27</v>
      </c>
      <c r="AP138" s="41"/>
    </row>
    <row r="139" spans="1:42" s="40" customFormat="1" ht="18.75" hidden="1" customHeight="1">
      <c r="A139" s="40">
        <v>28</v>
      </c>
      <c r="B139" s="40" t="s">
        <v>54</v>
      </c>
      <c r="C139" s="43">
        <v>70000</v>
      </c>
      <c r="D139" s="40" t="s">
        <v>68</v>
      </c>
      <c r="E139" s="44">
        <v>28</v>
      </c>
      <c r="AP139" s="41"/>
    </row>
    <row r="140" spans="1:42" s="40" customFormat="1" ht="18.75" hidden="1" customHeight="1">
      <c r="A140" s="40">
        <v>29</v>
      </c>
      <c r="B140" s="40" t="s">
        <v>55</v>
      </c>
      <c r="C140" s="43">
        <v>10000</v>
      </c>
      <c r="D140" s="40" t="s">
        <v>68</v>
      </c>
      <c r="E140" s="44">
        <v>29</v>
      </c>
      <c r="AP140" s="41"/>
    </row>
    <row r="141" spans="1:42" s="40" customFormat="1" ht="18.75" hidden="1" customHeight="1">
      <c r="A141" s="40">
        <v>30</v>
      </c>
      <c r="B141" s="40" t="s">
        <v>67</v>
      </c>
      <c r="C141" s="43">
        <v>20000</v>
      </c>
      <c r="D141" s="40" t="s">
        <v>68</v>
      </c>
      <c r="E141" s="44">
        <v>30</v>
      </c>
      <c r="AP141" s="41"/>
    </row>
    <row r="142" spans="1:42" s="40" customFormat="1" ht="18.75" hidden="1" customHeight="1">
      <c r="A142" s="40">
        <v>31</v>
      </c>
      <c r="B142" s="40" t="s">
        <v>56</v>
      </c>
      <c r="C142" s="43">
        <v>30000</v>
      </c>
      <c r="D142" s="40" t="s">
        <v>68</v>
      </c>
      <c r="E142" s="44">
        <v>31</v>
      </c>
      <c r="AP142" s="41"/>
    </row>
    <row r="143" spans="1:42" s="40" customFormat="1" ht="18.75" hidden="1" customHeight="1">
      <c r="A143" s="40">
        <v>32</v>
      </c>
      <c r="B143" s="40" t="s">
        <v>57</v>
      </c>
      <c r="C143" s="43">
        <v>40000</v>
      </c>
      <c r="D143" s="40" t="s">
        <v>68</v>
      </c>
      <c r="E143" s="44">
        <v>32</v>
      </c>
      <c r="AP143" s="41"/>
    </row>
    <row r="144" spans="1:42" s="40" customFormat="1" ht="18.75" hidden="1" customHeight="1">
      <c r="A144" s="40">
        <v>33</v>
      </c>
      <c r="B144" s="40" t="s">
        <v>58</v>
      </c>
      <c r="C144" s="43">
        <v>50000</v>
      </c>
      <c r="D144" s="40" t="s">
        <v>68</v>
      </c>
      <c r="E144" s="44">
        <v>33</v>
      </c>
      <c r="AP144" s="41"/>
    </row>
    <row r="145" spans="1:42" s="40" customFormat="1" ht="18.75" hidden="1" customHeight="1">
      <c r="A145" s="40">
        <v>34</v>
      </c>
      <c r="B145" s="40" t="s">
        <v>59</v>
      </c>
      <c r="C145" s="43">
        <v>60000</v>
      </c>
      <c r="D145" s="40" t="s">
        <v>68</v>
      </c>
      <c r="E145" s="44">
        <v>34</v>
      </c>
      <c r="AP145" s="41"/>
    </row>
    <row r="146" spans="1:42" s="40" customFormat="1" ht="18.75" hidden="1" customHeight="1">
      <c r="A146" s="40">
        <v>35</v>
      </c>
      <c r="B146" s="40" t="s">
        <v>60</v>
      </c>
      <c r="C146" s="43">
        <v>70000</v>
      </c>
      <c r="D146" s="40" t="s">
        <v>68</v>
      </c>
      <c r="E146" s="44">
        <v>35</v>
      </c>
      <c r="AP146" s="41"/>
    </row>
    <row r="147" spans="1:42" s="40" customFormat="1" ht="18.75" hidden="1" customHeight="1">
      <c r="A147" s="40">
        <v>36</v>
      </c>
      <c r="B147" s="40" t="s">
        <v>61</v>
      </c>
      <c r="C147" s="43">
        <v>30000</v>
      </c>
      <c r="D147" s="40" t="s">
        <v>68</v>
      </c>
      <c r="E147" s="44">
        <v>36</v>
      </c>
      <c r="AP147" s="41"/>
    </row>
    <row r="148" spans="1:42" s="40" customFormat="1" ht="18.75" hidden="1" customHeight="1">
      <c r="A148" s="40">
        <v>37</v>
      </c>
      <c r="B148" s="40" t="s">
        <v>69</v>
      </c>
      <c r="C148" s="43">
        <v>40000</v>
      </c>
      <c r="D148" s="40" t="s">
        <v>68</v>
      </c>
      <c r="E148" s="44">
        <v>37</v>
      </c>
      <c r="AP148" s="41"/>
    </row>
    <row r="149" spans="1:42" s="40" customFormat="1" ht="18.75" hidden="1" customHeight="1">
      <c r="A149" s="40">
        <v>38</v>
      </c>
      <c r="B149" s="40" t="s">
        <v>70</v>
      </c>
      <c r="C149" s="43">
        <v>50000</v>
      </c>
      <c r="D149" s="40" t="s">
        <v>68</v>
      </c>
      <c r="E149" s="44">
        <v>38</v>
      </c>
      <c r="AP149" s="41"/>
    </row>
    <row r="150" spans="1:42" s="40" customFormat="1" ht="18.75" hidden="1" customHeight="1">
      <c r="A150" s="40">
        <v>39</v>
      </c>
      <c r="B150" s="40" t="s">
        <v>71</v>
      </c>
      <c r="C150" s="43">
        <v>60000</v>
      </c>
      <c r="D150" s="40" t="s">
        <v>68</v>
      </c>
      <c r="E150" s="44">
        <v>39</v>
      </c>
      <c r="AP150" s="41"/>
    </row>
    <row r="151" spans="1:42" s="40" customFormat="1" ht="18.75" hidden="1" customHeight="1">
      <c r="A151" s="40">
        <v>40</v>
      </c>
      <c r="B151" s="40" t="s">
        <v>95</v>
      </c>
      <c r="C151" s="43">
        <v>70000</v>
      </c>
      <c r="D151" s="40" t="s">
        <v>68</v>
      </c>
      <c r="E151" s="44">
        <v>40</v>
      </c>
      <c r="AP151" s="41"/>
    </row>
    <row r="152" spans="1:42" s="40" customFormat="1" ht="18.75" hidden="1" customHeight="1">
      <c r="A152" s="40">
        <v>41</v>
      </c>
      <c r="B152" s="40" t="s">
        <v>62</v>
      </c>
      <c r="C152" s="43">
        <v>30000</v>
      </c>
      <c r="D152" s="40" t="s">
        <v>68</v>
      </c>
      <c r="E152" s="44">
        <v>41</v>
      </c>
      <c r="AP152" s="41"/>
    </row>
    <row r="153" spans="1:42" s="40" customFormat="1" ht="18.75" hidden="1" customHeight="1">
      <c r="A153" s="40">
        <v>42</v>
      </c>
      <c r="B153" s="40" t="s">
        <v>72</v>
      </c>
      <c r="C153" s="43">
        <v>40000</v>
      </c>
      <c r="D153" s="40" t="s">
        <v>68</v>
      </c>
      <c r="E153" s="44">
        <v>42</v>
      </c>
      <c r="AP153" s="41"/>
    </row>
    <row r="154" spans="1:42" s="40" customFormat="1" ht="18.75" hidden="1" customHeight="1">
      <c r="A154" s="40">
        <v>43</v>
      </c>
      <c r="B154" s="40" t="s">
        <v>73</v>
      </c>
      <c r="C154" s="43">
        <v>50000</v>
      </c>
      <c r="D154" s="40" t="s">
        <v>68</v>
      </c>
      <c r="E154" s="44">
        <v>43</v>
      </c>
      <c r="AP154" s="41"/>
    </row>
    <row r="155" spans="1:42" s="40" customFormat="1" ht="18.75" hidden="1" customHeight="1">
      <c r="A155" s="40">
        <v>44</v>
      </c>
      <c r="B155" s="40" t="s">
        <v>74</v>
      </c>
      <c r="C155" s="43">
        <v>60000</v>
      </c>
      <c r="D155" s="40" t="s">
        <v>68</v>
      </c>
      <c r="E155" s="44">
        <v>44</v>
      </c>
      <c r="AP155" s="41"/>
    </row>
    <row r="156" spans="1:42" s="40" customFormat="1" ht="18.75" hidden="1" customHeight="1">
      <c r="A156" s="40">
        <v>45</v>
      </c>
      <c r="B156" s="40" t="s">
        <v>96</v>
      </c>
      <c r="C156" s="43">
        <v>70000</v>
      </c>
      <c r="D156" s="40" t="s">
        <v>68</v>
      </c>
      <c r="E156" s="44">
        <v>45</v>
      </c>
      <c r="AP156" s="41"/>
    </row>
    <row r="157" spans="1:42" s="40" customFormat="1" ht="18.75" hidden="1" customHeight="1">
      <c r="A157" s="40">
        <v>46</v>
      </c>
      <c r="B157" s="40" t="s">
        <v>63</v>
      </c>
      <c r="C157" s="43">
        <v>10000</v>
      </c>
      <c r="D157" s="40" t="s">
        <v>68</v>
      </c>
      <c r="E157" s="44">
        <v>46</v>
      </c>
      <c r="AP157" s="41"/>
    </row>
    <row r="158" spans="1:42" s="40" customFormat="1" ht="18.75" hidden="1" customHeight="1">
      <c r="A158" s="40">
        <v>47</v>
      </c>
      <c r="B158" s="40" t="s">
        <v>75</v>
      </c>
      <c r="C158" s="43">
        <v>15000</v>
      </c>
      <c r="D158" s="40" t="s">
        <v>68</v>
      </c>
      <c r="E158" s="44">
        <v>47</v>
      </c>
      <c r="AP158" s="41"/>
    </row>
    <row r="159" spans="1:42" s="40" customFormat="1" ht="18.75" hidden="1" customHeight="1">
      <c r="A159" s="40">
        <v>48</v>
      </c>
      <c r="B159" s="40" t="s">
        <v>76</v>
      </c>
      <c r="C159" s="43">
        <v>10000</v>
      </c>
      <c r="D159" s="40" t="s">
        <v>68</v>
      </c>
      <c r="E159" s="44">
        <v>48</v>
      </c>
      <c r="AP159" s="41"/>
    </row>
    <row r="160" spans="1:42" s="40" customFormat="1" ht="18.75" hidden="1" customHeight="1">
      <c r="A160" s="40">
        <v>49</v>
      </c>
      <c r="B160" s="40" t="s">
        <v>77</v>
      </c>
      <c r="C160" s="43">
        <v>20000</v>
      </c>
      <c r="D160" s="40" t="s">
        <v>68</v>
      </c>
      <c r="E160" s="44">
        <v>49</v>
      </c>
      <c r="AP160" s="41"/>
    </row>
    <row r="161" spans="1:42" s="40" customFormat="1" ht="18.75" hidden="1" customHeight="1">
      <c r="A161" s="40">
        <v>50</v>
      </c>
      <c r="B161" s="40" t="s">
        <v>78</v>
      </c>
      <c r="C161" s="43">
        <v>30000</v>
      </c>
      <c r="D161" s="40" t="s">
        <v>68</v>
      </c>
      <c r="E161" s="44">
        <v>50</v>
      </c>
      <c r="AP161" s="41"/>
    </row>
    <row r="162" spans="1:42" s="40" customFormat="1" ht="18.75" hidden="1" customHeight="1">
      <c r="A162" s="40">
        <v>51</v>
      </c>
      <c r="B162" s="40" t="s">
        <v>79</v>
      </c>
      <c r="C162" s="43">
        <v>40000</v>
      </c>
      <c r="D162" s="40" t="s">
        <v>68</v>
      </c>
      <c r="E162" s="44">
        <v>51</v>
      </c>
      <c r="AP162" s="41"/>
    </row>
    <row r="163" spans="1:42" s="40" customFormat="1" ht="18.75" hidden="1" customHeight="1">
      <c r="A163" s="40">
        <v>52</v>
      </c>
      <c r="B163" s="40" t="s">
        <v>80</v>
      </c>
      <c r="C163" s="43">
        <v>50000</v>
      </c>
      <c r="D163" s="40" t="s">
        <v>68</v>
      </c>
      <c r="E163" s="44">
        <v>52</v>
      </c>
      <c r="AP163" s="41"/>
    </row>
    <row r="164" spans="1:42" s="40" customFormat="1" ht="18.75" hidden="1" customHeight="1">
      <c r="A164" s="40">
        <v>53</v>
      </c>
      <c r="B164" s="40" t="s">
        <v>81</v>
      </c>
      <c r="C164" s="43">
        <v>60000</v>
      </c>
      <c r="D164" s="40" t="s">
        <v>68</v>
      </c>
      <c r="E164" s="44">
        <v>53</v>
      </c>
      <c r="AP164" s="41"/>
    </row>
    <row r="165" spans="1:42" s="40" customFormat="1" ht="18.75" hidden="1" customHeight="1">
      <c r="A165" s="40">
        <v>54</v>
      </c>
      <c r="B165" s="40" t="s">
        <v>82</v>
      </c>
      <c r="C165" s="43">
        <v>70000</v>
      </c>
      <c r="D165" s="40" t="s">
        <v>68</v>
      </c>
      <c r="E165" s="44">
        <v>54</v>
      </c>
      <c r="AP165" s="41"/>
    </row>
    <row r="166" spans="1:42" s="40" customFormat="1" ht="18.75" hidden="1" customHeight="1">
      <c r="A166" s="40">
        <v>55</v>
      </c>
      <c r="B166" s="40" t="s">
        <v>83</v>
      </c>
      <c r="C166" s="43">
        <v>10000</v>
      </c>
      <c r="D166" s="40" t="s">
        <v>68</v>
      </c>
      <c r="E166" s="44">
        <v>55</v>
      </c>
      <c r="AP166" s="41"/>
    </row>
    <row r="167" spans="1:42" s="40" customFormat="1" ht="18.75" hidden="1" customHeight="1">
      <c r="A167" s="40">
        <v>56</v>
      </c>
      <c r="B167" s="40" t="s">
        <v>84</v>
      </c>
      <c r="C167" s="43">
        <v>20000</v>
      </c>
      <c r="D167" s="40" t="s">
        <v>68</v>
      </c>
      <c r="E167" s="44">
        <v>56</v>
      </c>
      <c r="AP167" s="41"/>
    </row>
    <row r="168" spans="1:42" s="40" customFormat="1" ht="18.75" hidden="1" customHeight="1">
      <c r="B168" s="44"/>
      <c r="C168" s="44"/>
      <c r="D168" s="44"/>
      <c r="E168" s="44"/>
      <c r="G168" s="44"/>
      <c r="AP168" s="41"/>
    </row>
    <row r="169" spans="1:42" s="40" customFormat="1" ht="18.75" customHeight="1">
      <c r="AP169" s="41"/>
    </row>
    <row r="170" spans="1:42" s="40" customFormat="1" ht="18.75" customHeight="1">
      <c r="AP170" s="41"/>
    </row>
    <row r="171" spans="1:42" s="40" customFormat="1" ht="18.75" customHeight="1">
      <c r="AP171" s="41"/>
    </row>
    <row r="172" spans="1:42" s="40" customFormat="1" ht="18.75" customHeight="1">
      <c r="AP172" s="41"/>
    </row>
    <row r="173" spans="1:42" s="40" customFormat="1" ht="18.75" customHeight="1">
      <c r="AP173" s="41"/>
    </row>
    <row r="174" spans="1:42" s="40" customFormat="1" ht="18.75" customHeight="1">
      <c r="AP174" s="41"/>
    </row>
    <row r="175" spans="1:42" s="40" customFormat="1" ht="18.75" customHeight="1">
      <c r="AP175" s="41"/>
    </row>
    <row r="176" spans="1:42" s="40" customFormat="1" ht="18.75" customHeight="1">
      <c r="AP176" s="41"/>
    </row>
    <row r="177" spans="42:42" s="40" customFormat="1" ht="18.75" customHeight="1">
      <c r="AP177" s="41"/>
    </row>
  </sheetData>
  <sheetProtection algorithmName="SHA-512" hashValue="wOC2b0JWYxFYfz/fgD8thy49E6dYGqF4oJlOSPxvHMoE7MVS8UipiR667YTYgquulr2SEYgwdkOC96ZhheJe8A==" saltValue="XF5JYwA7Q29Hpgc2zOTqRQ==" spinCount="100000" sheet="1" selectLockedCells="1" autoFilter="0"/>
  <mergeCells count="97">
    <mergeCell ref="B40:AM40"/>
    <mergeCell ref="A36:D36"/>
    <mergeCell ref="E36:I36"/>
    <mergeCell ref="J36:AM36"/>
    <mergeCell ref="A38:AM38"/>
    <mergeCell ref="B39:AM39"/>
    <mergeCell ref="A108:AM108"/>
    <mergeCell ref="B109:W109"/>
    <mergeCell ref="X109:AM109"/>
    <mergeCell ref="B110:W110"/>
    <mergeCell ref="X110:AM110"/>
    <mergeCell ref="A32:D32"/>
    <mergeCell ref="E32:I32"/>
    <mergeCell ref="J32:AM32"/>
    <mergeCell ref="A33:D33"/>
    <mergeCell ref="E33:I33"/>
    <mergeCell ref="J33:AM33"/>
    <mergeCell ref="A34:D34"/>
    <mergeCell ref="E34:I34"/>
    <mergeCell ref="J34:AM34"/>
    <mergeCell ref="A35:D35"/>
    <mergeCell ref="E35:I35"/>
    <mergeCell ref="J35:AM35"/>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6:F26"/>
    <mergeCell ref="G26:J26"/>
    <mergeCell ref="K26:S26"/>
    <mergeCell ref="T26:AM26"/>
    <mergeCell ref="A30:D30"/>
    <mergeCell ref="E30:I30"/>
    <mergeCell ref="J30:AM30"/>
    <mergeCell ref="A22:D22"/>
    <mergeCell ref="E22:I22"/>
    <mergeCell ref="J22:AM22"/>
    <mergeCell ref="A25:F25"/>
    <mergeCell ref="G25:AM25"/>
    <mergeCell ref="A18:D18"/>
    <mergeCell ref="E18:I18"/>
    <mergeCell ref="J18:AM18"/>
    <mergeCell ref="A19:D19"/>
    <mergeCell ref="E19:I19"/>
    <mergeCell ref="J19:AM19"/>
    <mergeCell ref="A20:D20"/>
    <mergeCell ref="E20:I20"/>
    <mergeCell ref="J20:AM20"/>
    <mergeCell ref="A21:D21"/>
    <mergeCell ref="E21:I21"/>
    <mergeCell ref="J21:AM21"/>
    <mergeCell ref="A16:D16"/>
    <mergeCell ref="E16:I16"/>
    <mergeCell ref="J16:AM16"/>
    <mergeCell ref="A17:D17"/>
    <mergeCell ref="E17:I17"/>
    <mergeCell ref="J17:AM17"/>
    <mergeCell ref="A12:D12"/>
    <mergeCell ref="E12:AM12"/>
    <mergeCell ref="A13:D13"/>
    <mergeCell ref="E13:AM13"/>
    <mergeCell ref="AD15:AG15"/>
    <mergeCell ref="AH15:AL15"/>
    <mergeCell ref="B15:D15"/>
    <mergeCell ref="E15:H15"/>
    <mergeCell ref="J15:M15"/>
    <mergeCell ref="N15:R15"/>
    <mergeCell ref="T15:W15"/>
    <mergeCell ref="X15:AB15"/>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s>
  <phoneticPr fontId="5"/>
  <conditionalFormatting sqref="A2:AM2">
    <cfRule type="containsText" dxfId="10" priority="1" operator="containsText" text="エラー">
      <formula>NOT(ISERROR(SEARCH("エラー",A2)))</formula>
    </cfRule>
  </conditionalFormatting>
  <dataValidations count="5">
    <dataValidation type="list" imeMode="disabled" allowBlank="1" showInputMessage="1" showErrorMessage="1" sqref="A39:A104" xr:uid="{00000000-0002-0000-0700-000000000000}">
      <formula1>"○"</formula1>
    </dataValidation>
    <dataValidation imeMode="fullKatakana" allowBlank="1" showInputMessage="1" showErrorMessage="1" sqref="L3:AF3" xr:uid="{D45C08D4-4663-47E8-BDE8-382128791C47}"/>
    <dataValidation imeMode="off" allowBlank="1" showInputMessage="1" showErrorMessage="1" sqref="AC8:AM8 P8:Y8" xr:uid="{00000000-0002-0000-0700-000002000000}"/>
    <dataValidation type="textLength" imeMode="disabled" operator="equal" allowBlank="1" showInputMessage="1" showErrorMessage="1" errorTitle="事業所番号" error="10桁で入力してください。" sqref="AG4:AM4" xr:uid="{00000000-0002-0000-0700-000003000000}">
      <formula1>10</formula1>
    </dataValidation>
    <dataValidation type="list" allowBlank="1" showInputMessage="1" showErrorMessage="1" sqref="A109:A110" xr:uid="{00000000-0002-0000-0700-000004000000}">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5000000}">
          <x14:formula1>
            <xm:f>プルダウン!$I$1:$I$2</xm:f>
          </x14:formula1>
          <xm:sqref>G26:J26</xm:sqref>
        </x14:dataValidation>
        <x14:dataValidation type="list" allowBlank="1" showInputMessage="1" showErrorMessage="1" xr:uid="{00000000-0002-0000-0700-000006000000}">
          <x14:formula1>
            <xm:f>プルダウン!$H$1:$H$3</xm:f>
          </x14:formula1>
          <xm:sqref>A17:D21 A31:D35</xm:sqref>
        </x14:dataValidation>
        <x14:dataValidation type="list" allowBlank="1" showInputMessage="1" showErrorMessage="1" xr:uid="{00000000-0002-0000-0700-000007000000}">
          <x14:formula1>
            <xm:f>プルダウン!$B$1:$B$3</xm:f>
          </x14:formula1>
          <xm:sqref>L5:AK5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V177"/>
  <sheetViews>
    <sheetView showGridLines="0" view="pageBreakPreview" zoomScaleNormal="120" zoomScaleSheetLayoutView="100" workbookViewId="0">
      <selection activeCell="L3" sqref="L3:AF3"/>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168</v>
      </c>
    </row>
    <row r="2" spans="1:47" ht="14">
      <c r="A2" s="281" t="str">
        <f>IF(AG4&lt;&gt;"",IF(OR(AU4&lt;&gt;"",AU11&lt;&gt;"",AU24&lt;&gt;""),"エラー：未入力の項目がありますので、入力してください。",""),"")</f>
        <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row>
    <row r="3" spans="1:47" s="28" customFormat="1" ht="12" customHeight="1">
      <c r="A3" s="283" t="s">
        <v>21</v>
      </c>
      <c r="B3" s="56" t="s">
        <v>0</v>
      </c>
      <c r="C3" s="57"/>
      <c r="D3" s="57"/>
      <c r="E3" s="56"/>
      <c r="F3" s="56"/>
      <c r="G3" s="56"/>
      <c r="H3" s="56"/>
      <c r="I3" s="56"/>
      <c r="J3" s="56"/>
      <c r="K3" s="58"/>
      <c r="L3" s="286"/>
      <c r="M3" s="286"/>
      <c r="N3" s="286"/>
      <c r="O3" s="286"/>
      <c r="P3" s="286"/>
      <c r="Q3" s="286"/>
      <c r="R3" s="286"/>
      <c r="S3" s="286"/>
      <c r="T3" s="286"/>
      <c r="U3" s="286"/>
      <c r="V3" s="286"/>
      <c r="W3" s="286"/>
      <c r="X3" s="286"/>
      <c r="Y3" s="286"/>
      <c r="Z3" s="286"/>
      <c r="AA3" s="286"/>
      <c r="AB3" s="286"/>
      <c r="AC3" s="286"/>
      <c r="AD3" s="286"/>
      <c r="AE3" s="286"/>
      <c r="AF3" s="287"/>
      <c r="AG3" s="288" t="s">
        <v>128</v>
      </c>
      <c r="AH3" s="289"/>
      <c r="AI3" s="289"/>
      <c r="AJ3" s="289"/>
      <c r="AK3" s="289"/>
      <c r="AL3" s="289"/>
      <c r="AM3" s="290"/>
      <c r="AP3" s="29"/>
    </row>
    <row r="4" spans="1:47" s="28" customFormat="1" ht="20.25" customHeight="1">
      <c r="A4" s="284"/>
      <c r="B4" s="59" t="s">
        <v>160</v>
      </c>
      <c r="C4" s="60"/>
      <c r="D4" s="60"/>
      <c r="E4" s="59"/>
      <c r="F4" s="59"/>
      <c r="G4" s="59"/>
      <c r="H4" s="59"/>
      <c r="I4" s="59"/>
      <c r="J4" s="59"/>
      <c r="K4" s="61"/>
      <c r="L4" s="257"/>
      <c r="M4" s="258"/>
      <c r="N4" s="258"/>
      <c r="O4" s="258"/>
      <c r="P4" s="258"/>
      <c r="Q4" s="258"/>
      <c r="R4" s="258"/>
      <c r="S4" s="258"/>
      <c r="T4" s="258"/>
      <c r="U4" s="258"/>
      <c r="V4" s="258"/>
      <c r="W4" s="258"/>
      <c r="X4" s="258"/>
      <c r="Y4" s="258"/>
      <c r="Z4" s="258"/>
      <c r="AA4" s="258"/>
      <c r="AB4" s="258"/>
      <c r="AC4" s="258"/>
      <c r="AD4" s="258"/>
      <c r="AE4" s="258"/>
      <c r="AF4" s="259"/>
      <c r="AG4" s="263"/>
      <c r="AH4" s="264"/>
      <c r="AI4" s="264"/>
      <c r="AJ4" s="264"/>
      <c r="AK4" s="264"/>
      <c r="AL4" s="264"/>
      <c r="AM4" s="265"/>
      <c r="AP4" s="239"/>
      <c r="AQ4" s="239"/>
      <c r="AR4" s="239"/>
      <c r="AS4" s="239"/>
      <c r="AT4" s="239"/>
      <c r="AU4" s="71" t="str">
        <f>IF(AG4&lt;&gt;"",IF(OR(L5="",AC8="",L9=""),"基本情報エラー：未入力の項目がありますので、入力してください。",""),"")</f>
        <v/>
      </c>
    </row>
    <row r="5" spans="1:47" s="28" customFormat="1" ht="21.75" customHeight="1">
      <c r="A5" s="284"/>
      <c r="B5" s="240" t="s">
        <v>25</v>
      </c>
      <c r="C5" s="240"/>
      <c r="D5" s="240"/>
      <c r="E5" s="240"/>
      <c r="F5" s="240"/>
      <c r="G5" s="240"/>
      <c r="H5" s="240"/>
      <c r="I5" s="240"/>
      <c r="J5" s="240"/>
      <c r="K5" s="241"/>
      <c r="L5" s="242"/>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4"/>
      <c r="AL5" s="86"/>
      <c r="AM5" s="87"/>
      <c r="AP5" s="41"/>
      <c r="AQ5" s="41"/>
      <c r="AR5" s="41"/>
      <c r="AS5" s="41"/>
      <c r="AT5" s="41"/>
    </row>
    <row r="6" spans="1:47" s="28" customFormat="1" ht="17.25" customHeight="1">
      <c r="A6" s="284"/>
      <c r="B6" s="250" t="s">
        <v>161</v>
      </c>
      <c r="C6" s="250"/>
      <c r="D6" s="250"/>
      <c r="E6" s="250"/>
      <c r="F6" s="250"/>
      <c r="G6" s="250"/>
      <c r="H6" s="250"/>
      <c r="I6" s="250"/>
      <c r="J6" s="250"/>
      <c r="K6" s="251"/>
      <c r="L6" s="92" t="s">
        <v>5</v>
      </c>
      <c r="M6" s="92"/>
      <c r="N6" s="92"/>
      <c r="O6" s="92"/>
      <c r="P6" s="92"/>
      <c r="Q6" s="266"/>
      <c r="R6" s="266"/>
      <c r="S6" s="266"/>
      <c r="T6" s="266"/>
      <c r="U6" s="266"/>
      <c r="V6" s="266"/>
      <c r="W6" s="92" t="s">
        <v>6</v>
      </c>
      <c r="X6" s="92"/>
      <c r="Y6" s="92"/>
      <c r="Z6" s="92"/>
      <c r="AA6" s="92"/>
      <c r="AB6" s="92"/>
      <c r="AC6" s="254"/>
      <c r="AD6" s="254"/>
      <c r="AE6" s="254"/>
      <c r="AF6" s="254"/>
      <c r="AG6" s="254"/>
      <c r="AH6" s="254"/>
      <c r="AI6" s="254"/>
      <c r="AJ6" s="254"/>
      <c r="AK6" s="254"/>
      <c r="AL6" s="254"/>
      <c r="AM6" s="255"/>
      <c r="AP6" s="29"/>
      <c r="AT6" s="256"/>
    </row>
    <row r="7" spans="1:47" s="28" customFormat="1" ht="20.25" customHeight="1">
      <c r="A7" s="284"/>
      <c r="B7" s="252"/>
      <c r="C7" s="252"/>
      <c r="D7" s="252"/>
      <c r="E7" s="252"/>
      <c r="F7" s="252"/>
      <c r="G7" s="252"/>
      <c r="H7" s="252"/>
      <c r="I7" s="252"/>
      <c r="J7" s="252"/>
      <c r="K7" s="253"/>
      <c r="L7" s="257"/>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9"/>
      <c r="AP7" s="29"/>
      <c r="AT7" s="256"/>
    </row>
    <row r="8" spans="1:47" s="28" customFormat="1" ht="21" customHeight="1">
      <c r="A8" s="284"/>
      <c r="B8" s="62" t="s">
        <v>7</v>
      </c>
      <c r="C8" s="80"/>
      <c r="D8" s="80"/>
      <c r="E8" s="62"/>
      <c r="F8" s="62"/>
      <c r="G8" s="62"/>
      <c r="H8" s="62"/>
      <c r="I8" s="62"/>
      <c r="J8" s="62"/>
      <c r="K8" s="63"/>
      <c r="L8" s="260" t="s">
        <v>8</v>
      </c>
      <c r="M8" s="261"/>
      <c r="N8" s="261"/>
      <c r="O8" s="262"/>
      <c r="P8" s="245"/>
      <c r="Q8" s="246"/>
      <c r="R8" s="246"/>
      <c r="S8" s="246"/>
      <c r="T8" s="246"/>
      <c r="U8" s="246"/>
      <c r="V8" s="246"/>
      <c r="W8" s="246"/>
      <c r="X8" s="246"/>
      <c r="Y8" s="246"/>
      <c r="Z8" s="260" t="s">
        <v>24</v>
      </c>
      <c r="AA8" s="261"/>
      <c r="AB8" s="262"/>
      <c r="AC8" s="298"/>
      <c r="AD8" s="248"/>
      <c r="AE8" s="248"/>
      <c r="AF8" s="248"/>
      <c r="AG8" s="248"/>
      <c r="AH8" s="248"/>
      <c r="AI8" s="248"/>
      <c r="AJ8" s="248"/>
      <c r="AK8" s="248"/>
      <c r="AL8" s="248"/>
      <c r="AM8" s="249"/>
      <c r="AO8" s="28" t="str">
        <f>IFERROR(VLOOKUP(AG4,#REF!,8,0),"")</f>
        <v/>
      </c>
      <c r="AP8" s="29"/>
    </row>
    <row r="9" spans="1:47" s="28" customFormat="1" ht="20.25" customHeight="1">
      <c r="A9" s="285"/>
      <c r="B9" s="62" t="s">
        <v>20</v>
      </c>
      <c r="C9" s="80"/>
      <c r="D9" s="80"/>
      <c r="E9" s="62"/>
      <c r="F9" s="62"/>
      <c r="G9" s="62"/>
      <c r="H9" s="62"/>
      <c r="I9" s="62"/>
      <c r="J9" s="62"/>
      <c r="K9" s="63"/>
      <c r="L9" s="293"/>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c r="AP9" s="29"/>
    </row>
    <row r="10" spans="1:47" s="28" customFormat="1" ht="10" customHeight="1">
      <c r="A10" s="54"/>
      <c r="B10" s="2"/>
      <c r="C10" s="3"/>
      <c r="D10" s="3"/>
      <c r="E10" s="2"/>
      <c r="F10" s="2"/>
      <c r="G10" s="2"/>
      <c r="H10" s="2"/>
      <c r="I10" s="2"/>
      <c r="J10" s="2"/>
      <c r="K10" s="2"/>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P10" s="29"/>
    </row>
    <row r="11" spans="1:47" s="28" customFormat="1" ht="19.5" customHeight="1">
      <c r="A11" s="66" t="s">
        <v>291</v>
      </c>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71" t="str">
        <f>IF(E22&lt;&gt;0,IF(OR(E12="",E13="",A17="",J17=""),"基本情報エラー：未入力の項目がありますので、入力してください。",""),"")</f>
        <v/>
      </c>
    </row>
    <row r="12" spans="1:47" s="28" customFormat="1" ht="19.5" customHeight="1">
      <c r="A12" s="291" t="s">
        <v>158</v>
      </c>
      <c r="B12" s="291"/>
      <c r="C12" s="291"/>
      <c r="D12" s="291"/>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P12" s="29"/>
    </row>
    <row r="13" spans="1:47" s="28" customFormat="1" ht="19.5" customHeight="1">
      <c r="A13" s="291" t="s">
        <v>159</v>
      </c>
      <c r="B13" s="291"/>
      <c r="C13" s="291"/>
      <c r="D13" s="291"/>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P13" s="29"/>
    </row>
    <row r="14" spans="1:47" s="28" customFormat="1" ht="10" customHeight="1" thickBot="1">
      <c r="I14" s="30"/>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29"/>
    </row>
    <row r="15" spans="1:47" s="28" customFormat="1" ht="23.25" customHeight="1" thickBot="1">
      <c r="A15" s="67"/>
      <c r="B15" s="191" t="s">
        <v>170</v>
      </c>
      <c r="C15" s="191"/>
      <c r="D15" s="191"/>
      <c r="E15" s="192">
        <f>E22</f>
        <v>0</v>
      </c>
      <c r="F15" s="193"/>
      <c r="G15" s="193"/>
      <c r="H15" s="194"/>
      <c r="I15" s="55" t="s">
        <v>127</v>
      </c>
      <c r="J15" s="191" t="s">
        <v>171</v>
      </c>
      <c r="K15" s="191"/>
      <c r="L15" s="191"/>
      <c r="M15" s="191"/>
      <c r="N15" s="184">
        <v>200000</v>
      </c>
      <c r="O15" s="185"/>
      <c r="P15" s="185"/>
      <c r="Q15" s="185"/>
      <c r="R15" s="185"/>
      <c r="S15" s="89" t="s">
        <v>127</v>
      </c>
      <c r="T15" s="195" t="s">
        <v>169</v>
      </c>
      <c r="U15" s="196"/>
      <c r="V15" s="196"/>
      <c r="W15" s="197"/>
      <c r="X15" s="184">
        <f>MIN(E15,N15)</f>
        <v>0</v>
      </c>
      <c r="Y15" s="185"/>
      <c r="Z15" s="185"/>
      <c r="AA15" s="185"/>
      <c r="AB15" s="185"/>
      <c r="AC15" s="90" t="s">
        <v>127</v>
      </c>
      <c r="AD15" s="186" t="s">
        <v>296</v>
      </c>
      <c r="AE15" s="187"/>
      <c r="AF15" s="187"/>
      <c r="AG15" s="188"/>
      <c r="AH15" s="189">
        <f>ROUNDDOWN(X15*4/5,-3)</f>
        <v>0</v>
      </c>
      <c r="AI15" s="190"/>
      <c r="AJ15" s="190"/>
      <c r="AK15" s="190"/>
      <c r="AL15" s="190"/>
      <c r="AM15" s="91" t="s">
        <v>127</v>
      </c>
      <c r="AP15" s="29"/>
    </row>
    <row r="16" spans="1:47" s="28" customFormat="1" ht="15" customHeight="1">
      <c r="A16" s="232" t="s">
        <v>152</v>
      </c>
      <c r="B16" s="232"/>
      <c r="C16" s="232"/>
      <c r="D16" s="232"/>
      <c r="E16" s="232" t="s">
        <v>157</v>
      </c>
      <c r="F16" s="232"/>
      <c r="G16" s="232"/>
      <c r="H16" s="232"/>
      <c r="I16" s="232"/>
      <c r="J16" s="230" t="s">
        <v>153</v>
      </c>
      <c r="K16" s="230"/>
      <c r="L16" s="230"/>
      <c r="M16" s="230"/>
      <c r="N16" s="230"/>
      <c r="O16" s="230"/>
      <c r="P16" s="230"/>
      <c r="Q16" s="230"/>
      <c r="R16" s="230"/>
      <c r="S16" s="230"/>
      <c r="T16" s="230"/>
      <c r="U16" s="230"/>
      <c r="V16" s="230"/>
      <c r="W16" s="230"/>
      <c r="X16" s="230"/>
      <c r="Y16" s="230"/>
      <c r="Z16" s="230"/>
      <c r="AA16" s="230"/>
      <c r="AB16" s="230"/>
      <c r="AC16" s="230"/>
      <c r="AD16" s="233"/>
      <c r="AE16" s="233"/>
      <c r="AF16" s="233"/>
      <c r="AG16" s="233"/>
      <c r="AH16" s="233"/>
      <c r="AI16" s="233"/>
      <c r="AJ16" s="233"/>
      <c r="AK16" s="233"/>
      <c r="AL16" s="233"/>
      <c r="AM16" s="234"/>
      <c r="AP16" s="29"/>
    </row>
    <row r="17" spans="1:48" s="28" customFormat="1" ht="15" customHeight="1">
      <c r="A17" s="235"/>
      <c r="B17" s="236"/>
      <c r="C17" s="236"/>
      <c r="D17" s="237"/>
      <c r="E17" s="296"/>
      <c r="F17" s="297"/>
      <c r="G17" s="297"/>
      <c r="H17" s="297"/>
      <c r="I17" s="297"/>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P17" s="29"/>
    </row>
    <row r="18" spans="1:48" s="28" customFormat="1" ht="15" customHeight="1">
      <c r="A18" s="221"/>
      <c r="B18" s="222"/>
      <c r="C18" s="222"/>
      <c r="D18" s="223"/>
      <c r="E18" s="201"/>
      <c r="F18" s="202"/>
      <c r="G18" s="202"/>
      <c r="H18" s="202"/>
      <c r="I18" s="202"/>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P18" s="29"/>
    </row>
    <row r="19" spans="1:48" s="28" customFormat="1" ht="15" customHeight="1">
      <c r="A19" s="221"/>
      <c r="B19" s="222"/>
      <c r="C19" s="222"/>
      <c r="D19" s="223"/>
      <c r="E19" s="201"/>
      <c r="F19" s="202"/>
      <c r="G19" s="202"/>
      <c r="H19" s="202"/>
      <c r="I19" s="202"/>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P19" s="29"/>
    </row>
    <row r="20" spans="1:48" s="28" customFormat="1" ht="15" customHeight="1">
      <c r="A20" s="221"/>
      <c r="B20" s="222"/>
      <c r="C20" s="222"/>
      <c r="D20" s="223"/>
      <c r="E20" s="201"/>
      <c r="F20" s="202"/>
      <c r="G20" s="202"/>
      <c r="H20" s="202"/>
      <c r="I20" s="202"/>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P20" s="29"/>
    </row>
    <row r="21" spans="1:48" s="28" customFormat="1" ht="15" customHeight="1">
      <c r="A21" s="225"/>
      <c r="B21" s="226"/>
      <c r="C21" s="226"/>
      <c r="D21" s="227"/>
      <c r="E21" s="203"/>
      <c r="F21" s="204"/>
      <c r="G21" s="204"/>
      <c r="H21" s="204"/>
      <c r="I21" s="204"/>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29"/>
    </row>
    <row r="22" spans="1:48" s="28" customFormat="1" ht="15" customHeight="1">
      <c r="A22" s="198" t="s">
        <v>27</v>
      </c>
      <c r="B22" s="199"/>
      <c r="C22" s="199"/>
      <c r="D22" s="200"/>
      <c r="E22" s="205">
        <f>SUM(E17:I21)</f>
        <v>0</v>
      </c>
      <c r="F22" s="206"/>
      <c r="G22" s="206"/>
      <c r="H22" s="206"/>
      <c r="I22" s="206"/>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P22" s="29"/>
    </row>
    <row r="23" spans="1:48" s="28" customFormat="1" ht="10" customHeight="1">
      <c r="A23" s="54"/>
      <c r="B23" s="2"/>
      <c r="C23" s="3"/>
      <c r="D23" s="3"/>
      <c r="E23" s="2"/>
      <c r="F23" s="2"/>
      <c r="G23" s="2"/>
      <c r="H23" s="2"/>
      <c r="I23" s="2"/>
      <c r="J23" s="2"/>
      <c r="K23" s="2"/>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P23" s="29"/>
    </row>
    <row r="24" spans="1:48" s="28" customFormat="1" ht="19.5" customHeight="1">
      <c r="A24" s="66" t="s">
        <v>292</v>
      </c>
      <c r="I24" s="30"/>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29"/>
      <c r="AU24" s="71" t="str">
        <f>IF(E36&lt;&gt;0,IF(OR(G25="",G26="",G27="",A31="",J31=""),"基本情報エラー：未入力の項目がありますので、入力してください。",""),"")</f>
        <v/>
      </c>
    </row>
    <row r="25" spans="1:48" s="28" customFormat="1" ht="19.5" customHeight="1">
      <c r="A25" s="208" t="s">
        <v>162</v>
      </c>
      <c r="B25" s="209"/>
      <c r="C25" s="209"/>
      <c r="D25" s="209"/>
      <c r="E25" s="209"/>
      <c r="F25" s="209"/>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P25" s="29"/>
      <c r="AU25" s="40" t="s">
        <v>269</v>
      </c>
    </row>
    <row r="26" spans="1:48" s="28" customFormat="1" ht="19.5" customHeight="1">
      <c r="A26" s="208" t="s">
        <v>165</v>
      </c>
      <c r="B26" s="209"/>
      <c r="C26" s="209"/>
      <c r="D26" s="209"/>
      <c r="E26" s="209"/>
      <c r="F26" s="209"/>
      <c r="G26" s="218"/>
      <c r="H26" s="219"/>
      <c r="I26" s="219"/>
      <c r="J26" s="220"/>
      <c r="K26" s="208" t="s">
        <v>164</v>
      </c>
      <c r="L26" s="209"/>
      <c r="M26" s="209"/>
      <c r="N26" s="209"/>
      <c r="O26" s="209"/>
      <c r="P26" s="209"/>
      <c r="Q26" s="209"/>
      <c r="R26" s="209"/>
      <c r="S26" s="211"/>
      <c r="T26" s="215"/>
      <c r="U26" s="216"/>
      <c r="V26" s="216"/>
      <c r="W26" s="216"/>
      <c r="X26" s="216"/>
      <c r="Y26" s="216"/>
      <c r="Z26" s="216"/>
      <c r="AA26" s="216"/>
      <c r="AB26" s="216"/>
      <c r="AC26" s="216"/>
      <c r="AD26" s="216"/>
      <c r="AE26" s="216"/>
      <c r="AF26" s="216"/>
      <c r="AG26" s="216"/>
      <c r="AH26" s="216"/>
      <c r="AI26" s="216"/>
      <c r="AJ26" s="216"/>
      <c r="AK26" s="216"/>
      <c r="AL26" s="216"/>
      <c r="AM26" s="217"/>
      <c r="AP26" s="29"/>
      <c r="AU26" s="74"/>
      <c r="AV26" s="74" t="s">
        <v>284</v>
      </c>
    </row>
    <row r="27" spans="1:48" s="28" customFormat="1" ht="19.5" customHeight="1">
      <c r="A27" s="208" t="s">
        <v>163</v>
      </c>
      <c r="B27" s="209"/>
      <c r="C27" s="209"/>
      <c r="D27" s="209"/>
      <c r="E27" s="209"/>
      <c r="F27" s="211"/>
      <c r="G27" s="212"/>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4"/>
      <c r="AP27" s="29"/>
      <c r="AU27" s="74"/>
      <c r="AV27" s="74" t="str">
        <f>IFERROR(VLOOKUP(G26,AU28:AV29,2,0),"")</f>
        <v/>
      </c>
    </row>
    <row r="28" spans="1:48" s="28" customFormat="1" ht="10" customHeight="1" thickBot="1">
      <c r="I28" s="30"/>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29"/>
      <c r="AU28" s="74" t="s">
        <v>166</v>
      </c>
      <c r="AV28" s="74" t="str">
        <f>G25&amp;"及び"&amp;T26</f>
        <v>及び</v>
      </c>
    </row>
    <row r="29" spans="1:48" s="28" customFormat="1" ht="23.25" customHeight="1" thickBot="1">
      <c r="A29" s="67"/>
      <c r="B29" s="191" t="s">
        <v>170</v>
      </c>
      <c r="C29" s="191"/>
      <c r="D29" s="191"/>
      <c r="E29" s="192">
        <f>E36</f>
        <v>0</v>
      </c>
      <c r="F29" s="193"/>
      <c r="G29" s="193"/>
      <c r="H29" s="194"/>
      <c r="I29" s="55" t="s">
        <v>127</v>
      </c>
      <c r="J29" s="191" t="s">
        <v>171</v>
      </c>
      <c r="K29" s="191"/>
      <c r="L29" s="191"/>
      <c r="M29" s="191"/>
      <c r="N29" s="184">
        <f>IFERROR(VLOOKUP(G26,プルダウン!I1:J2,2,0),0)</f>
        <v>0</v>
      </c>
      <c r="O29" s="185"/>
      <c r="P29" s="185"/>
      <c r="Q29" s="185"/>
      <c r="R29" s="185"/>
      <c r="S29" s="89" t="s">
        <v>127</v>
      </c>
      <c r="T29" s="195" t="s">
        <v>169</v>
      </c>
      <c r="U29" s="196"/>
      <c r="V29" s="196"/>
      <c r="W29" s="197"/>
      <c r="X29" s="184">
        <f>MIN(E29,N29)</f>
        <v>0</v>
      </c>
      <c r="Y29" s="185"/>
      <c r="Z29" s="185"/>
      <c r="AA29" s="185"/>
      <c r="AB29" s="185"/>
      <c r="AC29" s="90" t="s">
        <v>127</v>
      </c>
      <c r="AD29" s="186" t="s">
        <v>296</v>
      </c>
      <c r="AE29" s="187"/>
      <c r="AF29" s="187"/>
      <c r="AG29" s="188"/>
      <c r="AH29" s="189">
        <f>ROUNDDOWN(X29*4/5,-3)</f>
        <v>0</v>
      </c>
      <c r="AI29" s="190"/>
      <c r="AJ29" s="190"/>
      <c r="AK29" s="190"/>
      <c r="AL29" s="190"/>
      <c r="AM29" s="91" t="s">
        <v>127</v>
      </c>
      <c r="AP29" s="29"/>
      <c r="AU29" s="74" t="s">
        <v>167</v>
      </c>
      <c r="AV29" s="74">
        <f>G25</f>
        <v>0</v>
      </c>
    </row>
    <row r="30" spans="1:48" s="28" customFormat="1" ht="15" customHeight="1">
      <c r="A30" s="229" t="s">
        <v>152</v>
      </c>
      <c r="B30" s="230"/>
      <c r="C30" s="230"/>
      <c r="D30" s="231"/>
      <c r="E30" s="232" t="s">
        <v>157</v>
      </c>
      <c r="F30" s="232"/>
      <c r="G30" s="232"/>
      <c r="H30" s="232"/>
      <c r="I30" s="232"/>
      <c r="J30" s="230" t="s">
        <v>153</v>
      </c>
      <c r="K30" s="230"/>
      <c r="L30" s="230"/>
      <c r="M30" s="230"/>
      <c r="N30" s="230"/>
      <c r="O30" s="230"/>
      <c r="P30" s="230"/>
      <c r="Q30" s="230"/>
      <c r="R30" s="230"/>
      <c r="S30" s="230"/>
      <c r="T30" s="230"/>
      <c r="U30" s="230"/>
      <c r="V30" s="230"/>
      <c r="W30" s="230"/>
      <c r="X30" s="230"/>
      <c r="Y30" s="230"/>
      <c r="Z30" s="230"/>
      <c r="AA30" s="230"/>
      <c r="AB30" s="230"/>
      <c r="AC30" s="230"/>
      <c r="AD30" s="233"/>
      <c r="AE30" s="233"/>
      <c r="AF30" s="233"/>
      <c r="AG30" s="233"/>
      <c r="AH30" s="233"/>
      <c r="AI30" s="233"/>
      <c r="AJ30" s="233"/>
      <c r="AK30" s="233"/>
      <c r="AL30" s="233"/>
      <c r="AM30" s="234"/>
      <c r="AP30" s="29"/>
    </row>
    <row r="31" spans="1:48" s="28" customFormat="1" ht="15" customHeight="1">
      <c r="A31" s="235"/>
      <c r="B31" s="236"/>
      <c r="C31" s="236"/>
      <c r="D31" s="237"/>
      <c r="E31" s="296"/>
      <c r="F31" s="297"/>
      <c r="G31" s="297"/>
      <c r="H31" s="297"/>
      <c r="I31" s="297"/>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P31" s="29"/>
    </row>
    <row r="32" spans="1:48" s="28" customFormat="1" ht="15" customHeight="1">
      <c r="A32" s="221"/>
      <c r="B32" s="222"/>
      <c r="C32" s="222"/>
      <c r="D32" s="223"/>
      <c r="E32" s="201"/>
      <c r="F32" s="202"/>
      <c r="G32" s="202"/>
      <c r="H32" s="202"/>
      <c r="I32" s="202"/>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P32" s="29"/>
    </row>
    <row r="33" spans="1:42" s="28" customFormat="1" ht="15" customHeight="1">
      <c r="A33" s="221"/>
      <c r="B33" s="222"/>
      <c r="C33" s="222"/>
      <c r="D33" s="223"/>
      <c r="E33" s="201"/>
      <c r="F33" s="202"/>
      <c r="G33" s="202"/>
      <c r="H33" s="202"/>
      <c r="I33" s="202"/>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P33" s="29"/>
    </row>
    <row r="34" spans="1:42" s="28" customFormat="1" ht="15" customHeight="1">
      <c r="A34" s="221"/>
      <c r="B34" s="222"/>
      <c r="C34" s="222"/>
      <c r="D34" s="223"/>
      <c r="E34" s="201"/>
      <c r="F34" s="202"/>
      <c r="G34" s="202"/>
      <c r="H34" s="202"/>
      <c r="I34" s="202"/>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P34" s="29"/>
    </row>
    <row r="35" spans="1:42" s="28" customFormat="1" ht="15" customHeight="1">
      <c r="A35" s="225"/>
      <c r="B35" s="226"/>
      <c r="C35" s="226"/>
      <c r="D35" s="227"/>
      <c r="E35" s="203"/>
      <c r="F35" s="204"/>
      <c r="G35" s="204"/>
      <c r="H35" s="204"/>
      <c r="I35" s="204"/>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29"/>
    </row>
    <row r="36" spans="1:42" s="28" customFormat="1" ht="15" customHeight="1">
      <c r="A36" s="198" t="s">
        <v>27</v>
      </c>
      <c r="B36" s="199"/>
      <c r="C36" s="199"/>
      <c r="D36" s="200"/>
      <c r="E36" s="205">
        <f>SUM(E31:I35)</f>
        <v>0</v>
      </c>
      <c r="F36" s="206"/>
      <c r="G36" s="206"/>
      <c r="H36" s="206"/>
      <c r="I36" s="206"/>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P36" s="29"/>
    </row>
    <row r="37" spans="1:42" ht="10" customHeight="1" thickBot="1">
      <c r="A37" s="31"/>
      <c r="B37" s="31"/>
      <c r="C37" s="31"/>
      <c r="D37" s="31"/>
      <c r="E37" s="31"/>
      <c r="F37" s="32"/>
      <c r="G37" s="32"/>
      <c r="H37" s="32"/>
      <c r="I37" s="32"/>
      <c r="J37" s="32"/>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row>
    <row r="38" spans="1:42" ht="24.75" customHeight="1" thickBot="1">
      <c r="A38" s="292" t="s">
        <v>86</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P38" s="47" t="str">
        <f>IF(COUNTIF(A39:A40,"○")=2,"OK","NG")</f>
        <v>NG</v>
      </c>
    </row>
    <row r="39" spans="1:42" ht="42.75" customHeight="1">
      <c r="A39" s="64"/>
      <c r="B39" s="272" t="s">
        <v>129</v>
      </c>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row>
    <row r="40" spans="1:42" ht="25.5" customHeight="1">
      <c r="A40" s="64"/>
      <c r="B40" s="273" t="s">
        <v>131</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row>
    <row r="41" spans="1:42" ht="8.25" customHeight="1">
      <c r="A41" s="34"/>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42"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42"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42"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42"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42"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42"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42"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39"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39"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39"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39"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39"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39"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39"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39"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39"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39"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row>
    <row r="91" spans="1:39" ht="26.25" hidden="1" customHeight="1">
      <c r="A91" s="36"/>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row>
    <row r="92" spans="1:39" ht="26.25" hidden="1" customHeight="1">
      <c r="A92" s="36"/>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row>
    <row r="93" spans="1:39" ht="26.25" hidden="1" customHeight="1">
      <c r="A93" s="36"/>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row>
    <row r="94" spans="1:39" ht="26.25" hidden="1" customHeight="1">
      <c r="A94" s="36"/>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row>
    <row r="95" spans="1:39" ht="26.25" hidden="1" customHeight="1">
      <c r="A95" s="36"/>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row>
    <row r="96" spans="1:39" ht="26.25" hidden="1" customHeight="1">
      <c r="A96" s="36"/>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row>
    <row r="97" spans="1:43" ht="26.25" hidden="1" customHeight="1">
      <c r="A97" s="36"/>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row>
    <row r="98" spans="1:43" ht="26.25" hidden="1" customHeight="1">
      <c r="A98" s="36"/>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row>
    <row r="99" spans="1:43" ht="26.25" hidden="1" customHeight="1">
      <c r="A99" s="36"/>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row>
    <row r="100" spans="1:43" ht="26.25" hidden="1" customHeight="1">
      <c r="A100" s="36"/>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row>
    <row r="101" spans="1:43" ht="26.25" hidden="1" customHeight="1">
      <c r="A101" s="36"/>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row>
    <row r="102" spans="1:43" ht="26.25" hidden="1" customHeight="1">
      <c r="A102" s="36"/>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row>
    <row r="103" spans="1:43" ht="26.25" hidden="1" customHeight="1">
      <c r="A103" s="36"/>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row>
    <row r="104" spans="1:43" ht="26.25" hidden="1" customHeight="1">
      <c r="A104" s="36"/>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P104" s="23" t="str">
        <f>IF(COUNTIF(A109:A110,"○")=2,"国保連へ申請","都道府県へ直接申請")</f>
        <v>都道府県へ直接申請</v>
      </c>
    </row>
    <row r="105" spans="1:43" ht="24.75" hidden="1" customHeight="1">
      <c r="AP105" s="37" t="str">
        <f>IF(COUNTIF(A109:A110,"○")=2,"国保連へ申請","都道府県へ直接申請")</f>
        <v>都道府県へ直接申請</v>
      </c>
      <c r="AQ105" s="38"/>
    </row>
    <row r="106" spans="1:43" ht="25.5" hidden="1" customHeight="1"/>
    <row r="107" spans="1:43" ht="25.5" hidden="1" customHeight="1" thickBot="1"/>
    <row r="108" spans="1:43" ht="20.25" hidden="1" customHeight="1" thickBot="1">
      <c r="A108" s="274" t="s">
        <v>87</v>
      </c>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6"/>
      <c r="AP108" s="37"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39"/>
    </row>
    <row r="109" spans="1:43" ht="13.5" hidden="1" customHeight="1" thickBot="1">
      <c r="A109" s="33"/>
      <c r="B109" s="277" t="s">
        <v>91</v>
      </c>
      <c r="C109" s="277"/>
      <c r="D109" s="277"/>
      <c r="E109" s="277"/>
      <c r="F109" s="277"/>
      <c r="G109" s="277"/>
      <c r="H109" s="277"/>
      <c r="I109" s="277"/>
      <c r="J109" s="277"/>
      <c r="K109" s="277"/>
      <c r="L109" s="277"/>
      <c r="M109" s="277"/>
      <c r="N109" s="277"/>
      <c r="O109" s="277"/>
      <c r="P109" s="277"/>
      <c r="Q109" s="277"/>
      <c r="R109" s="277"/>
      <c r="S109" s="277"/>
      <c r="T109" s="277"/>
      <c r="U109" s="277"/>
      <c r="V109" s="277"/>
      <c r="W109" s="278"/>
      <c r="X109" s="279" t="s">
        <v>102</v>
      </c>
      <c r="Y109" s="279"/>
      <c r="Z109" s="279"/>
      <c r="AA109" s="279"/>
      <c r="AB109" s="279"/>
      <c r="AC109" s="279"/>
      <c r="AD109" s="279"/>
      <c r="AE109" s="279"/>
      <c r="AF109" s="279"/>
      <c r="AG109" s="279"/>
      <c r="AH109" s="279"/>
      <c r="AI109" s="279"/>
      <c r="AJ109" s="279"/>
      <c r="AK109" s="279"/>
      <c r="AL109" s="279"/>
      <c r="AM109" s="280"/>
    </row>
    <row r="110" spans="1:43" ht="13.5" hidden="1" customHeight="1" thickBot="1">
      <c r="A110" s="33"/>
      <c r="B110" s="267" t="s">
        <v>92</v>
      </c>
      <c r="C110" s="267"/>
      <c r="D110" s="267"/>
      <c r="E110" s="268"/>
      <c r="F110" s="267"/>
      <c r="G110" s="267"/>
      <c r="H110" s="267"/>
      <c r="I110" s="267"/>
      <c r="J110" s="267"/>
      <c r="K110" s="267"/>
      <c r="L110" s="267"/>
      <c r="M110" s="267"/>
      <c r="N110" s="267"/>
      <c r="O110" s="267"/>
      <c r="P110" s="267"/>
      <c r="Q110" s="267"/>
      <c r="R110" s="267"/>
      <c r="S110" s="267"/>
      <c r="T110" s="267"/>
      <c r="U110" s="267"/>
      <c r="V110" s="267"/>
      <c r="W110" s="269"/>
      <c r="X110" s="270" t="s">
        <v>85</v>
      </c>
      <c r="Y110" s="270"/>
      <c r="Z110" s="270"/>
      <c r="AA110" s="270"/>
      <c r="AB110" s="270"/>
      <c r="AC110" s="270"/>
      <c r="AD110" s="270"/>
      <c r="AE110" s="270"/>
      <c r="AF110" s="270"/>
      <c r="AG110" s="270"/>
      <c r="AH110" s="270"/>
      <c r="AI110" s="270"/>
      <c r="AJ110" s="270"/>
      <c r="AK110" s="270"/>
      <c r="AL110" s="270"/>
      <c r="AM110" s="271"/>
    </row>
    <row r="111" spans="1:43" s="40" customFormat="1" ht="18.75" hidden="1" customHeight="1">
      <c r="C111" s="41" t="s">
        <v>64</v>
      </c>
      <c r="AP111" s="41"/>
    </row>
    <row r="112" spans="1:43" s="40" customFormat="1" ht="18.75" hidden="1" customHeight="1">
      <c r="A112" s="40">
        <v>1</v>
      </c>
      <c r="B112" s="42" t="s">
        <v>37</v>
      </c>
      <c r="C112" s="43">
        <v>10000</v>
      </c>
      <c r="D112" s="40" t="s">
        <v>38</v>
      </c>
      <c r="E112" s="44">
        <v>1</v>
      </c>
      <c r="H112" s="40" t="s">
        <v>116</v>
      </c>
      <c r="AP112" s="41"/>
    </row>
    <row r="113" spans="1:42" s="40" customFormat="1" ht="18.75" hidden="1" customHeight="1">
      <c r="A113" s="40">
        <v>2</v>
      </c>
      <c r="B113" s="42" t="s">
        <v>39</v>
      </c>
      <c r="C113" s="43">
        <v>15000</v>
      </c>
      <c r="D113" s="40" t="s">
        <v>38</v>
      </c>
      <c r="E113" s="44">
        <v>2</v>
      </c>
      <c r="H113" s="40" t="s">
        <v>117</v>
      </c>
      <c r="AP113" s="41"/>
    </row>
    <row r="114" spans="1:42" s="40" customFormat="1" ht="18.75" hidden="1" customHeight="1">
      <c r="A114" s="40">
        <v>3</v>
      </c>
      <c r="B114" s="42" t="s">
        <v>40</v>
      </c>
      <c r="C114" s="43">
        <v>20000</v>
      </c>
      <c r="D114" s="40" t="s">
        <v>38</v>
      </c>
      <c r="E114" s="44">
        <v>3</v>
      </c>
      <c r="H114" s="40" t="s">
        <v>118</v>
      </c>
      <c r="AP114" s="41"/>
    </row>
    <row r="115" spans="1:42" s="40" customFormat="1" ht="18.75" hidden="1" customHeight="1">
      <c r="A115" s="40">
        <v>4</v>
      </c>
      <c r="B115" s="42" t="s">
        <v>41</v>
      </c>
      <c r="C115" s="43">
        <v>10000</v>
      </c>
      <c r="D115" s="40" t="s">
        <v>38</v>
      </c>
      <c r="E115" s="44">
        <v>4</v>
      </c>
      <c r="H115" s="40" t="s">
        <v>119</v>
      </c>
      <c r="AP115" s="41"/>
    </row>
    <row r="116" spans="1:42" s="40" customFormat="1" ht="18.75" hidden="1" customHeight="1">
      <c r="A116" s="40">
        <v>5</v>
      </c>
      <c r="B116" s="42" t="s">
        <v>11</v>
      </c>
      <c r="C116" s="43">
        <v>10000</v>
      </c>
      <c r="D116" s="40" t="s">
        <v>38</v>
      </c>
      <c r="E116" s="44">
        <v>5</v>
      </c>
      <c r="H116" s="40" t="s">
        <v>120</v>
      </c>
      <c r="AP116" s="41"/>
    </row>
    <row r="117" spans="1:42" s="40" customFormat="1" ht="18.75" hidden="1" customHeight="1">
      <c r="A117" s="40">
        <v>6</v>
      </c>
      <c r="B117" s="42" t="s">
        <v>42</v>
      </c>
      <c r="C117" s="43">
        <v>10000</v>
      </c>
      <c r="D117" s="40" t="s">
        <v>38</v>
      </c>
      <c r="E117" s="44">
        <v>6</v>
      </c>
      <c r="H117" s="40" t="s">
        <v>121</v>
      </c>
      <c r="AP117" s="41"/>
    </row>
    <row r="118" spans="1:42" s="40" customFormat="1" ht="18.75" hidden="1" customHeight="1">
      <c r="A118" s="40">
        <v>7</v>
      </c>
      <c r="B118" s="42" t="s">
        <v>43</v>
      </c>
      <c r="C118" s="43">
        <v>15000</v>
      </c>
      <c r="D118" s="40" t="s">
        <v>38</v>
      </c>
      <c r="E118" s="44">
        <v>7</v>
      </c>
      <c r="H118" s="40" t="s">
        <v>122</v>
      </c>
      <c r="AP118" s="41"/>
    </row>
    <row r="119" spans="1:42" s="40" customFormat="1" ht="18.75" hidden="1" customHeight="1">
      <c r="A119" s="40">
        <v>8</v>
      </c>
      <c r="B119" s="42" t="s">
        <v>44</v>
      </c>
      <c r="C119" s="43">
        <v>20000</v>
      </c>
      <c r="D119" s="40" t="s">
        <v>38</v>
      </c>
      <c r="E119" s="44">
        <v>8</v>
      </c>
      <c r="H119" s="40" t="s">
        <v>123</v>
      </c>
      <c r="AP119" s="41"/>
    </row>
    <row r="120" spans="1:42" s="40" customFormat="1" ht="18.75" hidden="1" customHeight="1">
      <c r="A120" s="40">
        <v>9</v>
      </c>
      <c r="B120" s="42" t="s">
        <v>22</v>
      </c>
      <c r="C120" s="43">
        <v>10000</v>
      </c>
      <c r="D120" s="40" t="s">
        <v>38</v>
      </c>
      <c r="E120" s="44">
        <v>9</v>
      </c>
      <c r="H120" s="40" t="s">
        <v>113</v>
      </c>
      <c r="AP120" s="41"/>
    </row>
    <row r="121" spans="1:42" s="40" customFormat="1" ht="18.75" hidden="1" customHeight="1">
      <c r="A121" s="40">
        <v>10</v>
      </c>
      <c r="B121" s="42" t="s">
        <v>65</v>
      </c>
      <c r="C121" s="43">
        <v>5000</v>
      </c>
      <c r="D121" s="40" t="s">
        <v>38</v>
      </c>
      <c r="E121" s="44">
        <v>10</v>
      </c>
      <c r="H121" s="40" t="s">
        <v>114</v>
      </c>
      <c r="AP121" s="41"/>
    </row>
    <row r="122" spans="1:42" s="40" customFormat="1" ht="18.75" hidden="1" customHeight="1">
      <c r="A122" s="40">
        <v>11</v>
      </c>
      <c r="B122" s="40" t="s">
        <v>66</v>
      </c>
      <c r="C122" s="43">
        <v>10000</v>
      </c>
      <c r="D122" s="40" t="s">
        <v>38</v>
      </c>
      <c r="E122" s="44">
        <v>11</v>
      </c>
      <c r="H122" s="5" t="s">
        <v>112</v>
      </c>
      <c r="AP122" s="41"/>
    </row>
    <row r="123" spans="1:42" s="40" customFormat="1" ht="18.75" hidden="1" customHeight="1">
      <c r="A123" s="40">
        <v>12</v>
      </c>
      <c r="B123" s="40" t="s">
        <v>47</v>
      </c>
      <c r="C123" s="43">
        <v>10000</v>
      </c>
      <c r="D123" s="40" t="s">
        <v>38</v>
      </c>
      <c r="E123" s="44">
        <v>12</v>
      </c>
      <c r="AP123" s="41"/>
    </row>
    <row r="124" spans="1:42" s="40" customFormat="1" ht="18.75" hidden="1" customHeight="1">
      <c r="A124" s="40">
        <v>13</v>
      </c>
      <c r="B124" s="40" t="s">
        <v>48</v>
      </c>
      <c r="C124" s="43">
        <v>15000</v>
      </c>
      <c r="D124" s="40" t="s">
        <v>38</v>
      </c>
      <c r="E124" s="44">
        <v>13</v>
      </c>
      <c r="AP124" s="41"/>
    </row>
    <row r="125" spans="1:42" s="40" customFormat="1" ht="18.75" hidden="1" customHeight="1">
      <c r="A125" s="40">
        <v>14</v>
      </c>
      <c r="B125" s="40" t="s">
        <v>49</v>
      </c>
      <c r="C125" s="43">
        <v>20000</v>
      </c>
      <c r="D125" s="40" t="s">
        <v>38</v>
      </c>
      <c r="E125" s="44">
        <v>14</v>
      </c>
      <c r="AP125" s="41"/>
    </row>
    <row r="126" spans="1:42" s="40" customFormat="1" ht="18.75" hidden="1" customHeight="1">
      <c r="A126" s="40">
        <v>15</v>
      </c>
      <c r="B126" s="40" t="s">
        <v>12</v>
      </c>
      <c r="C126" s="43">
        <v>10000</v>
      </c>
      <c r="D126" s="40" t="s">
        <v>38</v>
      </c>
      <c r="E126" s="44">
        <v>15</v>
      </c>
      <c r="AP126" s="41"/>
    </row>
    <row r="127" spans="1:42" s="40" customFormat="1" ht="18.75" hidden="1" customHeight="1">
      <c r="A127" s="40">
        <v>16</v>
      </c>
      <c r="B127" s="40" t="s">
        <v>13</v>
      </c>
      <c r="C127" s="43">
        <v>10000</v>
      </c>
      <c r="D127" s="40" t="s">
        <v>38</v>
      </c>
      <c r="E127" s="44">
        <v>16</v>
      </c>
      <c r="AP127" s="41"/>
    </row>
    <row r="128" spans="1:42" s="40" customFormat="1" ht="18.75" hidden="1" customHeight="1">
      <c r="A128" s="40">
        <v>17</v>
      </c>
      <c r="B128" s="40" t="s">
        <v>14</v>
      </c>
      <c r="C128" s="43">
        <v>5000</v>
      </c>
      <c r="D128" s="40" t="s">
        <v>38</v>
      </c>
      <c r="E128" s="44">
        <v>17</v>
      </c>
      <c r="AP128" s="41"/>
    </row>
    <row r="129" spans="1:42" s="40" customFormat="1" ht="18.75" hidden="1" customHeight="1">
      <c r="A129" s="40">
        <v>18</v>
      </c>
      <c r="B129" s="40" t="s">
        <v>15</v>
      </c>
      <c r="C129" s="43">
        <v>10000</v>
      </c>
      <c r="D129" s="40" t="s">
        <v>38</v>
      </c>
      <c r="E129" s="44">
        <v>18</v>
      </c>
      <c r="AP129" s="41"/>
    </row>
    <row r="130" spans="1:42" s="40" customFormat="1" ht="18.75" hidden="1" customHeight="1">
      <c r="A130" s="40">
        <v>19</v>
      </c>
      <c r="B130" s="40" t="s">
        <v>16</v>
      </c>
      <c r="C130" s="43">
        <v>10000</v>
      </c>
      <c r="D130" s="40" t="s">
        <v>38</v>
      </c>
      <c r="E130" s="44">
        <v>19</v>
      </c>
      <c r="AP130" s="41"/>
    </row>
    <row r="131" spans="1:42" s="40" customFormat="1" ht="18.75" hidden="1" customHeight="1">
      <c r="A131" s="40">
        <v>20</v>
      </c>
      <c r="B131" s="40" t="s">
        <v>17</v>
      </c>
      <c r="C131" s="43">
        <v>10000</v>
      </c>
      <c r="D131" s="40" t="s">
        <v>38</v>
      </c>
      <c r="E131" s="44">
        <v>20</v>
      </c>
      <c r="AP131" s="41"/>
    </row>
    <row r="132" spans="1:42" s="40" customFormat="1" ht="18.75" hidden="1" customHeight="1">
      <c r="A132" s="40">
        <v>21</v>
      </c>
      <c r="B132" s="40" t="s">
        <v>45</v>
      </c>
      <c r="C132" s="43">
        <v>5000</v>
      </c>
      <c r="D132" s="40" t="s">
        <v>38</v>
      </c>
      <c r="E132" s="44">
        <v>21</v>
      </c>
      <c r="AP132" s="41"/>
    </row>
    <row r="133" spans="1:42" s="40" customFormat="1" ht="18.75" hidden="1" customHeight="1">
      <c r="A133" s="40">
        <v>22</v>
      </c>
      <c r="B133" s="40" t="s">
        <v>18</v>
      </c>
      <c r="C133" s="43">
        <v>10000</v>
      </c>
      <c r="D133" s="40" t="s">
        <v>38</v>
      </c>
      <c r="E133" s="44">
        <v>22</v>
      </c>
      <c r="AP133" s="41"/>
    </row>
    <row r="134" spans="1:42" s="40" customFormat="1" ht="18.75" hidden="1" customHeight="1">
      <c r="A134" s="45">
        <v>23</v>
      </c>
      <c r="B134" s="45" t="s">
        <v>19</v>
      </c>
      <c r="C134" s="46">
        <v>10000</v>
      </c>
      <c r="D134" s="45" t="s">
        <v>38</v>
      </c>
      <c r="E134" s="44">
        <v>23</v>
      </c>
      <c r="F134" s="45"/>
      <c r="AP134" s="41"/>
    </row>
    <row r="135" spans="1:42" s="40" customFormat="1" ht="18.75" hidden="1" customHeight="1">
      <c r="A135" s="40">
        <v>24</v>
      </c>
      <c r="B135" s="40" t="s">
        <v>50</v>
      </c>
      <c r="C135" s="43">
        <v>30000</v>
      </c>
      <c r="D135" s="40" t="s">
        <v>68</v>
      </c>
      <c r="E135" s="44">
        <v>24</v>
      </c>
      <c r="AP135" s="41"/>
    </row>
    <row r="136" spans="1:42" s="40" customFormat="1" ht="18.75" hidden="1" customHeight="1">
      <c r="A136" s="40">
        <v>25</v>
      </c>
      <c r="B136" s="40" t="s">
        <v>51</v>
      </c>
      <c r="C136" s="43">
        <v>40000</v>
      </c>
      <c r="D136" s="40" t="s">
        <v>68</v>
      </c>
      <c r="E136" s="44">
        <v>25</v>
      </c>
      <c r="AP136" s="41"/>
    </row>
    <row r="137" spans="1:42" s="40" customFormat="1" ht="18.75" hidden="1" customHeight="1">
      <c r="A137" s="40">
        <v>26</v>
      </c>
      <c r="B137" s="40" t="s">
        <v>52</v>
      </c>
      <c r="C137" s="43">
        <v>50000</v>
      </c>
      <c r="D137" s="40" t="s">
        <v>68</v>
      </c>
      <c r="E137" s="44">
        <v>26</v>
      </c>
      <c r="AP137" s="41"/>
    </row>
    <row r="138" spans="1:42" s="40" customFormat="1" ht="18.75" hidden="1" customHeight="1">
      <c r="A138" s="40">
        <v>27</v>
      </c>
      <c r="B138" s="40" t="s">
        <v>53</v>
      </c>
      <c r="C138" s="43">
        <v>60000</v>
      </c>
      <c r="D138" s="40" t="s">
        <v>68</v>
      </c>
      <c r="E138" s="44">
        <v>27</v>
      </c>
      <c r="AP138" s="41"/>
    </row>
    <row r="139" spans="1:42" s="40" customFormat="1" ht="18.75" hidden="1" customHeight="1">
      <c r="A139" s="40">
        <v>28</v>
      </c>
      <c r="B139" s="40" t="s">
        <v>54</v>
      </c>
      <c r="C139" s="43">
        <v>70000</v>
      </c>
      <c r="D139" s="40" t="s">
        <v>68</v>
      </c>
      <c r="E139" s="44">
        <v>28</v>
      </c>
      <c r="AP139" s="41"/>
    </row>
    <row r="140" spans="1:42" s="40" customFormat="1" ht="18.75" hidden="1" customHeight="1">
      <c r="A140" s="40">
        <v>29</v>
      </c>
      <c r="B140" s="40" t="s">
        <v>55</v>
      </c>
      <c r="C140" s="43">
        <v>10000</v>
      </c>
      <c r="D140" s="40" t="s">
        <v>68</v>
      </c>
      <c r="E140" s="44">
        <v>29</v>
      </c>
      <c r="AP140" s="41"/>
    </row>
    <row r="141" spans="1:42" s="40" customFormat="1" ht="18.75" hidden="1" customHeight="1">
      <c r="A141" s="40">
        <v>30</v>
      </c>
      <c r="B141" s="40" t="s">
        <v>67</v>
      </c>
      <c r="C141" s="43">
        <v>20000</v>
      </c>
      <c r="D141" s="40" t="s">
        <v>68</v>
      </c>
      <c r="E141" s="44">
        <v>30</v>
      </c>
      <c r="AP141" s="41"/>
    </row>
    <row r="142" spans="1:42" s="40" customFormat="1" ht="18.75" hidden="1" customHeight="1">
      <c r="A142" s="40">
        <v>31</v>
      </c>
      <c r="B142" s="40" t="s">
        <v>56</v>
      </c>
      <c r="C142" s="43">
        <v>30000</v>
      </c>
      <c r="D142" s="40" t="s">
        <v>68</v>
      </c>
      <c r="E142" s="44">
        <v>31</v>
      </c>
      <c r="AP142" s="41"/>
    </row>
    <row r="143" spans="1:42" s="40" customFormat="1" ht="18.75" hidden="1" customHeight="1">
      <c r="A143" s="40">
        <v>32</v>
      </c>
      <c r="B143" s="40" t="s">
        <v>57</v>
      </c>
      <c r="C143" s="43">
        <v>40000</v>
      </c>
      <c r="D143" s="40" t="s">
        <v>68</v>
      </c>
      <c r="E143" s="44">
        <v>32</v>
      </c>
      <c r="AP143" s="41"/>
    </row>
    <row r="144" spans="1:42" s="40" customFormat="1" ht="18.75" hidden="1" customHeight="1">
      <c r="A144" s="40">
        <v>33</v>
      </c>
      <c r="B144" s="40" t="s">
        <v>58</v>
      </c>
      <c r="C144" s="43">
        <v>50000</v>
      </c>
      <c r="D144" s="40" t="s">
        <v>68</v>
      </c>
      <c r="E144" s="44">
        <v>33</v>
      </c>
      <c r="AP144" s="41"/>
    </row>
    <row r="145" spans="1:42" s="40" customFormat="1" ht="18.75" hidden="1" customHeight="1">
      <c r="A145" s="40">
        <v>34</v>
      </c>
      <c r="B145" s="40" t="s">
        <v>59</v>
      </c>
      <c r="C145" s="43">
        <v>60000</v>
      </c>
      <c r="D145" s="40" t="s">
        <v>68</v>
      </c>
      <c r="E145" s="44">
        <v>34</v>
      </c>
      <c r="AP145" s="41"/>
    </row>
    <row r="146" spans="1:42" s="40" customFormat="1" ht="18.75" hidden="1" customHeight="1">
      <c r="A146" s="40">
        <v>35</v>
      </c>
      <c r="B146" s="40" t="s">
        <v>60</v>
      </c>
      <c r="C146" s="43">
        <v>70000</v>
      </c>
      <c r="D146" s="40" t="s">
        <v>68</v>
      </c>
      <c r="E146" s="44">
        <v>35</v>
      </c>
      <c r="AP146" s="41"/>
    </row>
    <row r="147" spans="1:42" s="40" customFormat="1" ht="18.75" hidden="1" customHeight="1">
      <c r="A147" s="40">
        <v>36</v>
      </c>
      <c r="B147" s="40" t="s">
        <v>61</v>
      </c>
      <c r="C147" s="43">
        <v>30000</v>
      </c>
      <c r="D147" s="40" t="s">
        <v>68</v>
      </c>
      <c r="E147" s="44">
        <v>36</v>
      </c>
      <c r="AP147" s="41"/>
    </row>
    <row r="148" spans="1:42" s="40" customFormat="1" ht="18.75" hidden="1" customHeight="1">
      <c r="A148" s="40">
        <v>37</v>
      </c>
      <c r="B148" s="40" t="s">
        <v>69</v>
      </c>
      <c r="C148" s="43">
        <v>40000</v>
      </c>
      <c r="D148" s="40" t="s">
        <v>68</v>
      </c>
      <c r="E148" s="44">
        <v>37</v>
      </c>
      <c r="AP148" s="41"/>
    </row>
    <row r="149" spans="1:42" s="40" customFormat="1" ht="18.75" hidden="1" customHeight="1">
      <c r="A149" s="40">
        <v>38</v>
      </c>
      <c r="B149" s="40" t="s">
        <v>70</v>
      </c>
      <c r="C149" s="43">
        <v>50000</v>
      </c>
      <c r="D149" s="40" t="s">
        <v>68</v>
      </c>
      <c r="E149" s="44">
        <v>38</v>
      </c>
      <c r="AP149" s="41"/>
    </row>
    <row r="150" spans="1:42" s="40" customFormat="1" ht="18.75" hidden="1" customHeight="1">
      <c r="A150" s="40">
        <v>39</v>
      </c>
      <c r="B150" s="40" t="s">
        <v>71</v>
      </c>
      <c r="C150" s="43">
        <v>60000</v>
      </c>
      <c r="D150" s="40" t="s">
        <v>68</v>
      </c>
      <c r="E150" s="44">
        <v>39</v>
      </c>
      <c r="AP150" s="41"/>
    </row>
    <row r="151" spans="1:42" s="40" customFormat="1" ht="18.75" hidden="1" customHeight="1">
      <c r="A151" s="40">
        <v>40</v>
      </c>
      <c r="B151" s="40" t="s">
        <v>95</v>
      </c>
      <c r="C151" s="43">
        <v>70000</v>
      </c>
      <c r="D151" s="40" t="s">
        <v>68</v>
      </c>
      <c r="E151" s="44">
        <v>40</v>
      </c>
      <c r="AP151" s="41"/>
    </row>
    <row r="152" spans="1:42" s="40" customFormat="1" ht="18.75" hidden="1" customHeight="1">
      <c r="A152" s="40">
        <v>41</v>
      </c>
      <c r="B152" s="40" t="s">
        <v>62</v>
      </c>
      <c r="C152" s="43">
        <v>30000</v>
      </c>
      <c r="D152" s="40" t="s">
        <v>68</v>
      </c>
      <c r="E152" s="44">
        <v>41</v>
      </c>
      <c r="AP152" s="41"/>
    </row>
    <row r="153" spans="1:42" s="40" customFormat="1" ht="18.75" hidden="1" customHeight="1">
      <c r="A153" s="40">
        <v>42</v>
      </c>
      <c r="B153" s="40" t="s">
        <v>72</v>
      </c>
      <c r="C153" s="43">
        <v>40000</v>
      </c>
      <c r="D153" s="40" t="s">
        <v>68</v>
      </c>
      <c r="E153" s="44">
        <v>42</v>
      </c>
      <c r="AP153" s="41"/>
    </row>
    <row r="154" spans="1:42" s="40" customFormat="1" ht="18.75" hidden="1" customHeight="1">
      <c r="A154" s="40">
        <v>43</v>
      </c>
      <c r="B154" s="40" t="s">
        <v>73</v>
      </c>
      <c r="C154" s="43">
        <v>50000</v>
      </c>
      <c r="D154" s="40" t="s">
        <v>68</v>
      </c>
      <c r="E154" s="44">
        <v>43</v>
      </c>
      <c r="AP154" s="41"/>
    </row>
    <row r="155" spans="1:42" s="40" customFormat="1" ht="18.75" hidden="1" customHeight="1">
      <c r="A155" s="40">
        <v>44</v>
      </c>
      <c r="B155" s="40" t="s">
        <v>74</v>
      </c>
      <c r="C155" s="43">
        <v>60000</v>
      </c>
      <c r="D155" s="40" t="s">
        <v>68</v>
      </c>
      <c r="E155" s="44">
        <v>44</v>
      </c>
      <c r="AP155" s="41"/>
    </row>
    <row r="156" spans="1:42" s="40" customFormat="1" ht="18.75" hidden="1" customHeight="1">
      <c r="A156" s="40">
        <v>45</v>
      </c>
      <c r="B156" s="40" t="s">
        <v>96</v>
      </c>
      <c r="C156" s="43">
        <v>70000</v>
      </c>
      <c r="D156" s="40" t="s">
        <v>68</v>
      </c>
      <c r="E156" s="44">
        <v>45</v>
      </c>
      <c r="AP156" s="41"/>
    </row>
    <row r="157" spans="1:42" s="40" customFormat="1" ht="18.75" hidden="1" customHeight="1">
      <c r="A157" s="40">
        <v>46</v>
      </c>
      <c r="B157" s="40" t="s">
        <v>63</v>
      </c>
      <c r="C157" s="43">
        <v>10000</v>
      </c>
      <c r="D157" s="40" t="s">
        <v>68</v>
      </c>
      <c r="E157" s="44">
        <v>46</v>
      </c>
      <c r="AP157" s="41"/>
    </row>
    <row r="158" spans="1:42" s="40" customFormat="1" ht="18.75" hidden="1" customHeight="1">
      <c r="A158" s="40">
        <v>47</v>
      </c>
      <c r="B158" s="40" t="s">
        <v>75</v>
      </c>
      <c r="C158" s="43">
        <v>15000</v>
      </c>
      <c r="D158" s="40" t="s">
        <v>68</v>
      </c>
      <c r="E158" s="44">
        <v>47</v>
      </c>
      <c r="AP158" s="41"/>
    </row>
    <row r="159" spans="1:42" s="40" customFormat="1" ht="18.75" hidden="1" customHeight="1">
      <c r="A159" s="40">
        <v>48</v>
      </c>
      <c r="B159" s="40" t="s">
        <v>76</v>
      </c>
      <c r="C159" s="43">
        <v>10000</v>
      </c>
      <c r="D159" s="40" t="s">
        <v>68</v>
      </c>
      <c r="E159" s="44">
        <v>48</v>
      </c>
      <c r="AP159" s="41"/>
    </row>
    <row r="160" spans="1:42" s="40" customFormat="1" ht="18.75" hidden="1" customHeight="1">
      <c r="A160" s="40">
        <v>49</v>
      </c>
      <c r="B160" s="40" t="s">
        <v>77</v>
      </c>
      <c r="C160" s="43">
        <v>20000</v>
      </c>
      <c r="D160" s="40" t="s">
        <v>68</v>
      </c>
      <c r="E160" s="44">
        <v>49</v>
      </c>
      <c r="AP160" s="41"/>
    </row>
    <row r="161" spans="1:42" s="40" customFormat="1" ht="18.75" hidden="1" customHeight="1">
      <c r="A161" s="40">
        <v>50</v>
      </c>
      <c r="B161" s="40" t="s">
        <v>78</v>
      </c>
      <c r="C161" s="43">
        <v>30000</v>
      </c>
      <c r="D161" s="40" t="s">
        <v>68</v>
      </c>
      <c r="E161" s="44">
        <v>50</v>
      </c>
      <c r="AP161" s="41"/>
    </row>
    <row r="162" spans="1:42" s="40" customFormat="1" ht="18.75" hidden="1" customHeight="1">
      <c r="A162" s="40">
        <v>51</v>
      </c>
      <c r="B162" s="40" t="s">
        <v>79</v>
      </c>
      <c r="C162" s="43">
        <v>40000</v>
      </c>
      <c r="D162" s="40" t="s">
        <v>68</v>
      </c>
      <c r="E162" s="44">
        <v>51</v>
      </c>
      <c r="AP162" s="41"/>
    </row>
    <row r="163" spans="1:42" s="40" customFormat="1" ht="18.75" hidden="1" customHeight="1">
      <c r="A163" s="40">
        <v>52</v>
      </c>
      <c r="B163" s="40" t="s">
        <v>80</v>
      </c>
      <c r="C163" s="43">
        <v>50000</v>
      </c>
      <c r="D163" s="40" t="s">
        <v>68</v>
      </c>
      <c r="E163" s="44">
        <v>52</v>
      </c>
      <c r="AP163" s="41"/>
    </row>
    <row r="164" spans="1:42" s="40" customFormat="1" ht="18.75" hidden="1" customHeight="1">
      <c r="A164" s="40">
        <v>53</v>
      </c>
      <c r="B164" s="40" t="s">
        <v>81</v>
      </c>
      <c r="C164" s="43">
        <v>60000</v>
      </c>
      <c r="D164" s="40" t="s">
        <v>68</v>
      </c>
      <c r="E164" s="44">
        <v>53</v>
      </c>
      <c r="AP164" s="41"/>
    </row>
    <row r="165" spans="1:42" s="40" customFormat="1" ht="18.75" hidden="1" customHeight="1">
      <c r="A165" s="40">
        <v>54</v>
      </c>
      <c r="B165" s="40" t="s">
        <v>82</v>
      </c>
      <c r="C165" s="43">
        <v>70000</v>
      </c>
      <c r="D165" s="40" t="s">
        <v>68</v>
      </c>
      <c r="E165" s="44">
        <v>54</v>
      </c>
      <c r="AP165" s="41"/>
    </row>
    <row r="166" spans="1:42" s="40" customFormat="1" ht="18.75" hidden="1" customHeight="1">
      <c r="A166" s="40">
        <v>55</v>
      </c>
      <c r="B166" s="40" t="s">
        <v>83</v>
      </c>
      <c r="C166" s="43">
        <v>10000</v>
      </c>
      <c r="D166" s="40" t="s">
        <v>68</v>
      </c>
      <c r="E166" s="44">
        <v>55</v>
      </c>
      <c r="AP166" s="41"/>
    </row>
    <row r="167" spans="1:42" s="40" customFormat="1" ht="18.75" hidden="1" customHeight="1">
      <c r="A167" s="40">
        <v>56</v>
      </c>
      <c r="B167" s="40" t="s">
        <v>84</v>
      </c>
      <c r="C167" s="43">
        <v>20000</v>
      </c>
      <c r="D167" s="40" t="s">
        <v>68</v>
      </c>
      <c r="E167" s="44">
        <v>56</v>
      </c>
      <c r="AP167" s="41"/>
    </row>
    <row r="168" spans="1:42" s="40" customFormat="1" ht="18.75" hidden="1" customHeight="1">
      <c r="B168" s="44"/>
      <c r="C168" s="44"/>
      <c r="D168" s="44"/>
      <c r="E168" s="44"/>
      <c r="G168" s="44"/>
      <c r="AP168" s="41"/>
    </row>
    <row r="169" spans="1:42" s="40" customFormat="1" ht="18.75" customHeight="1">
      <c r="AP169" s="41"/>
    </row>
    <row r="170" spans="1:42" s="40" customFormat="1" ht="18.75" customHeight="1">
      <c r="AP170" s="41"/>
    </row>
    <row r="171" spans="1:42" s="40" customFormat="1" ht="18.75" customHeight="1">
      <c r="AP171" s="41"/>
    </row>
    <row r="172" spans="1:42" s="40" customFormat="1" ht="18.75" customHeight="1">
      <c r="AP172" s="41"/>
    </row>
    <row r="173" spans="1:42" s="40" customFormat="1" ht="18.75" customHeight="1">
      <c r="AP173" s="41"/>
    </row>
    <row r="174" spans="1:42" s="40" customFormat="1" ht="18.75" customHeight="1">
      <c r="AP174" s="41"/>
    </row>
    <row r="175" spans="1:42" s="40" customFormat="1" ht="18.75" customHeight="1">
      <c r="AP175" s="41"/>
    </row>
    <row r="176" spans="1:42" s="40" customFormat="1" ht="18.75" customHeight="1">
      <c r="AP176" s="41"/>
    </row>
    <row r="177" spans="42:42" s="40" customFormat="1" ht="18.75" customHeight="1">
      <c r="AP177" s="41"/>
    </row>
  </sheetData>
  <sheetProtection algorithmName="SHA-512" hashValue="IMs5BifeObgRfE34ieKbDqYLGNFu+N2jAChuDCoAUzvROQYMfeWEgVug8/cubwJnZ4fms7rLuzCZdw3JL0DhbA==" saltValue="qSd96lLAu05ieS49ptWhlg==" spinCount="100000" sheet="1" selectLockedCells="1" autoFilter="0"/>
  <mergeCells count="97">
    <mergeCell ref="B40:AM40"/>
    <mergeCell ref="A36:D36"/>
    <mergeCell ref="E36:I36"/>
    <mergeCell ref="J36:AM36"/>
    <mergeCell ref="A38:AM38"/>
    <mergeCell ref="B39:AM39"/>
    <mergeCell ref="A108:AM108"/>
    <mergeCell ref="B109:W109"/>
    <mergeCell ref="X109:AM109"/>
    <mergeCell ref="B110:W110"/>
    <mergeCell ref="X110:AM110"/>
    <mergeCell ref="A32:D32"/>
    <mergeCell ref="E32:I32"/>
    <mergeCell ref="J32:AM32"/>
    <mergeCell ref="A33:D33"/>
    <mergeCell ref="E33:I33"/>
    <mergeCell ref="J33:AM33"/>
    <mergeCell ref="A34:D34"/>
    <mergeCell ref="E34:I34"/>
    <mergeCell ref="J34:AM34"/>
    <mergeCell ref="A35:D35"/>
    <mergeCell ref="E35:I35"/>
    <mergeCell ref="J35:AM35"/>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6:F26"/>
    <mergeCell ref="G26:J26"/>
    <mergeCell ref="K26:S26"/>
    <mergeCell ref="T26:AM26"/>
    <mergeCell ref="A30:D30"/>
    <mergeCell ref="E30:I30"/>
    <mergeCell ref="J30:AM30"/>
    <mergeCell ref="A22:D22"/>
    <mergeCell ref="E22:I22"/>
    <mergeCell ref="J22:AM22"/>
    <mergeCell ref="A25:F25"/>
    <mergeCell ref="G25:AM25"/>
    <mergeCell ref="A18:D18"/>
    <mergeCell ref="E18:I18"/>
    <mergeCell ref="J18:AM18"/>
    <mergeCell ref="A19:D19"/>
    <mergeCell ref="E19:I19"/>
    <mergeCell ref="J19:AM19"/>
    <mergeCell ref="A20:D20"/>
    <mergeCell ref="E20:I20"/>
    <mergeCell ref="J20:AM20"/>
    <mergeCell ref="A21:D21"/>
    <mergeCell ref="E21:I21"/>
    <mergeCell ref="J21:AM21"/>
    <mergeCell ref="A16:D16"/>
    <mergeCell ref="E16:I16"/>
    <mergeCell ref="J16:AM16"/>
    <mergeCell ref="A17:D17"/>
    <mergeCell ref="E17:I17"/>
    <mergeCell ref="J17:AM17"/>
    <mergeCell ref="A12:D12"/>
    <mergeCell ref="E12:AM12"/>
    <mergeCell ref="A13:D13"/>
    <mergeCell ref="E13:AM13"/>
    <mergeCell ref="AD15:AG15"/>
    <mergeCell ref="AH15:AL15"/>
    <mergeCell ref="B15:D15"/>
    <mergeCell ref="E15:H15"/>
    <mergeCell ref="J15:M15"/>
    <mergeCell ref="N15:R15"/>
    <mergeCell ref="T15:W15"/>
    <mergeCell ref="X15:AB15"/>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s>
  <phoneticPr fontId="5"/>
  <conditionalFormatting sqref="A2:AM2">
    <cfRule type="containsText" dxfId="9" priority="1" operator="containsText" text="エラー">
      <formula>NOT(ISERROR(SEARCH("エラー",A2)))</formula>
    </cfRule>
  </conditionalFormatting>
  <dataValidations count="5">
    <dataValidation type="list" imeMode="disabled" allowBlank="1" showInputMessage="1" showErrorMessage="1" sqref="A39:A104" xr:uid="{00000000-0002-0000-0800-000000000000}">
      <formula1>"○"</formula1>
    </dataValidation>
    <dataValidation imeMode="fullKatakana" allowBlank="1" showInputMessage="1" showErrorMessage="1" sqref="L3:AF3" xr:uid="{FD362F29-D038-4F9D-8FC4-3F27A262F9F5}"/>
    <dataValidation imeMode="off" allowBlank="1" showInputMessage="1" showErrorMessage="1" sqref="AC8:AM8 P8:Y8" xr:uid="{00000000-0002-0000-0800-000002000000}"/>
    <dataValidation type="textLength" imeMode="disabled" operator="equal" allowBlank="1" showInputMessage="1" showErrorMessage="1" errorTitle="事業所番号" error="10桁で入力してください。" sqref="AG4:AM4" xr:uid="{00000000-0002-0000-0800-000003000000}">
      <formula1>10</formula1>
    </dataValidation>
    <dataValidation type="list" allowBlank="1" showInputMessage="1" showErrorMessage="1" sqref="A109:A110" xr:uid="{00000000-0002-0000-0800-000004000000}">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5000000}">
          <x14:formula1>
            <xm:f>プルダウン!$I$1:$I$2</xm:f>
          </x14:formula1>
          <xm:sqref>G26:J26</xm:sqref>
        </x14:dataValidation>
        <x14:dataValidation type="list" allowBlank="1" showInputMessage="1" showErrorMessage="1" xr:uid="{00000000-0002-0000-0800-000006000000}">
          <x14:formula1>
            <xm:f>プルダウン!$H$1:$H$3</xm:f>
          </x14:formula1>
          <xm:sqref>A17:D21 A31:D35</xm:sqref>
        </x14:dataValidation>
        <x14:dataValidation type="list" allowBlank="1" showInputMessage="1" showErrorMessage="1" xr:uid="{00000000-0002-0000-0800-000007000000}">
          <x14:formula1>
            <xm:f>プルダウン!$B$1:$B$3</xm:f>
          </x14:formula1>
          <xm:sqref>L5:AK5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V177"/>
  <sheetViews>
    <sheetView showGridLines="0" view="pageBreakPreview" zoomScaleNormal="120" zoomScaleSheetLayoutView="100" workbookViewId="0">
      <selection activeCell="A31" sqref="A31:D31"/>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168</v>
      </c>
    </row>
    <row r="2" spans="1:47" ht="14">
      <c r="A2" s="281" t="str">
        <f>IF(AG4&lt;&gt;"",IF(OR(AU4&lt;&gt;"",AU11&lt;&gt;"",AU24&lt;&gt;""),"エラー：未入力の項目がありますので、入力してください。",""),"")</f>
        <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row>
    <row r="3" spans="1:47" s="28" customFormat="1" ht="12" customHeight="1">
      <c r="A3" s="283" t="s">
        <v>21</v>
      </c>
      <c r="B3" s="56" t="s">
        <v>0</v>
      </c>
      <c r="C3" s="57"/>
      <c r="D3" s="57"/>
      <c r="E3" s="56"/>
      <c r="F3" s="56"/>
      <c r="G3" s="56"/>
      <c r="H3" s="56"/>
      <c r="I3" s="56"/>
      <c r="J3" s="56"/>
      <c r="K3" s="58"/>
      <c r="L3" s="286"/>
      <c r="M3" s="286"/>
      <c r="N3" s="286"/>
      <c r="O3" s="286"/>
      <c r="P3" s="286"/>
      <c r="Q3" s="286"/>
      <c r="R3" s="286"/>
      <c r="S3" s="286"/>
      <c r="T3" s="286"/>
      <c r="U3" s="286"/>
      <c r="V3" s="286"/>
      <c r="W3" s="286"/>
      <c r="X3" s="286"/>
      <c r="Y3" s="286"/>
      <c r="Z3" s="286"/>
      <c r="AA3" s="286"/>
      <c r="AB3" s="286"/>
      <c r="AC3" s="286"/>
      <c r="AD3" s="286"/>
      <c r="AE3" s="286"/>
      <c r="AF3" s="287"/>
      <c r="AG3" s="288" t="s">
        <v>128</v>
      </c>
      <c r="AH3" s="289"/>
      <c r="AI3" s="289"/>
      <c r="AJ3" s="289"/>
      <c r="AK3" s="289"/>
      <c r="AL3" s="289"/>
      <c r="AM3" s="290"/>
      <c r="AP3" s="29"/>
    </row>
    <row r="4" spans="1:47" s="28" customFormat="1" ht="20.25" customHeight="1">
      <c r="A4" s="284"/>
      <c r="B4" s="59" t="s">
        <v>160</v>
      </c>
      <c r="C4" s="60"/>
      <c r="D4" s="60"/>
      <c r="E4" s="59"/>
      <c r="F4" s="59"/>
      <c r="G4" s="59"/>
      <c r="H4" s="59"/>
      <c r="I4" s="59"/>
      <c r="J4" s="59"/>
      <c r="K4" s="61"/>
      <c r="L4" s="257"/>
      <c r="M4" s="258"/>
      <c r="N4" s="258"/>
      <c r="O4" s="258"/>
      <c r="P4" s="258"/>
      <c r="Q4" s="258"/>
      <c r="R4" s="258"/>
      <c r="S4" s="258"/>
      <c r="T4" s="258"/>
      <c r="U4" s="258"/>
      <c r="V4" s="258"/>
      <c r="W4" s="258"/>
      <c r="X4" s="258"/>
      <c r="Y4" s="258"/>
      <c r="Z4" s="258"/>
      <c r="AA4" s="258"/>
      <c r="AB4" s="258"/>
      <c r="AC4" s="258"/>
      <c r="AD4" s="258"/>
      <c r="AE4" s="258"/>
      <c r="AF4" s="259"/>
      <c r="AG4" s="263"/>
      <c r="AH4" s="264"/>
      <c r="AI4" s="264"/>
      <c r="AJ4" s="264"/>
      <c r="AK4" s="264"/>
      <c r="AL4" s="264"/>
      <c r="AM4" s="265"/>
      <c r="AP4" s="239"/>
      <c r="AQ4" s="239"/>
      <c r="AR4" s="239"/>
      <c r="AS4" s="239"/>
      <c r="AT4" s="239"/>
      <c r="AU4" s="71" t="str">
        <f>IF(AG4&lt;&gt;"",IF(OR(L5="",AC8="",L9=""),"基本情報エラー：未入力の項目がありますので、入力してください。",""),"")</f>
        <v/>
      </c>
    </row>
    <row r="5" spans="1:47" s="28" customFormat="1" ht="21.75" customHeight="1">
      <c r="A5" s="284"/>
      <c r="B5" s="240" t="s">
        <v>25</v>
      </c>
      <c r="C5" s="240"/>
      <c r="D5" s="240"/>
      <c r="E5" s="240"/>
      <c r="F5" s="240"/>
      <c r="G5" s="240"/>
      <c r="H5" s="240"/>
      <c r="I5" s="240"/>
      <c r="J5" s="240"/>
      <c r="K5" s="241"/>
      <c r="L5" s="242"/>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4"/>
      <c r="AL5" s="86"/>
      <c r="AM5" s="87"/>
      <c r="AP5" s="41"/>
      <c r="AQ5" s="41"/>
      <c r="AR5" s="41"/>
      <c r="AS5" s="41"/>
      <c r="AT5" s="41"/>
    </row>
    <row r="6" spans="1:47" s="28" customFormat="1" ht="17.25" customHeight="1">
      <c r="A6" s="284"/>
      <c r="B6" s="250" t="s">
        <v>161</v>
      </c>
      <c r="C6" s="250"/>
      <c r="D6" s="250"/>
      <c r="E6" s="250"/>
      <c r="F6" s="250"/>
      <c r="G6" s="250"/>
      <c r="H6" s="250"/>
      <c r="I6" s="250"/>
      <c r="J6" s="250"/>
      <c r="K6" s="251"/>
      <c r="L6" s="92" t="s">
        <v>5</v>
      </c>
      <c r="M6" s="92"/>
      <c r="N6" s="92"/>
      <c r="O6" s="92"/>
      <c r="P6" s="92"/>
      <c r="Q6" s="266"/>
      <c r="R6" s="266"/>
      <c r="S6" s="266"/>
      <c r="T6" s="266"/>
      <c r="U6" s="266"/>
      <c r="V6" s="266"/>
      <c r="W6" s="92" t="s">
        <v>6</v>
      </c>
      <c r="X6" s="92"/>
      <c r="Y6" s="92"/>
      <c r="Z6" s="92"/>
      <c r="AA6" s="92"/>
      <c r="AB6" s="92"/>
      <c r="AC6" s="254"/>
      <c r="AD6" s="254"/>
      <c r="AE6" s="254"/>
      <c r="AF6" s="254"/>
      <c r="AG6" s="254"/>
      <c r="AH6" s="254"/>
      <c r="AI6" s="254"/>
      <c r="AJ6" s="254"/>
      <c r="AK6" s="254"/>
      <c r="AL6" s="254"/>
      <c r="AM6" s="255"/>
      <c r="AP6" s="29"/>
      <c r="AT6" s="256"/>
    </row>
    <row r="7" spans="1:47" s="28" customFormat="1" ht="20.25" customHeight="1">
      <c r="A7" s="284"/>
      <c r="B7" s="252"/>
      <c r="C7" s="252"/>
      <c r="D7" s="252"/>
      <c r="E7" s="252"/>
      <c r="F7" s="252"/>
      <c r="G7" s="252"/>
      <c r="H7" s="252"/>
      <c r="I7" s="252"/>
      <c r="J7" s="252"/>
      <c r="K7" s="253"/>
      <c r="L7" s="257"/>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9"/>
      <c r="AP7" s="29"/>
      <c r="AT7" s="256"/>
    </row>
    <row r="8" spans="1:47" s="28" customFormat="1" ht="21" customHeight="1">
      <c r="A8" s="284"/>
      <c r="B8" s="62" t="s">
        <v>7</v>
      </c>
      <c r="C8" s="80"/>
      <c r="D8" s="80"/>
      <c r="E8" s="62"/>
      <c r="F8" s="62"/>
      <c r="G8" s="62"/>
      <c r="H8" s="62"/>
      <c r="I8" s="62"/>
      <c r="J8" s="62"/>
      <c r="K8" s="63"/>
      <c r="L8" s="260" t="s">
        <v>8</v>
      </c>
      <c r="M8" s="261"/>
      <c r="N8" s="261"/>
      <c r="O8" s="262"/>
      <c r="P8" s="245"/>
      <c r="Q8" s="246"/>
      <c r="R8" s="246"/>
      <c r="S8" s="246"/>
      <c r="T8" s="246"/>
      <c r="U8" s="246"/>
      <c r="V8" s="246"/>
      <c r="W8" s="246"/>
      <c r="X8" s="246"/>
      <c r="Y8" s="246"/>
      <c r="Z8" s="260" t="s">
        <v>24</v>
      </c>
      <c r="AA8" s="261"/>
      <c r="AB8" s="262"/>
      <c r="AC8" s="298"/>
      <c r="AD8" s="248"/>
      <c r="AE8" s="248"/>
      <c r="AF8" s="248"/>
      <c r="AG8" s="248"/>
      <c r="AH8" s="248"/>
      <c r="AI8" s="248"/>
      <c r="AJ8" s="248"/>
      <c r="AK8" s="248"/>
      <c r="AL8" s="248"/>
      <c r="AM8" s="249"/>
      <c r="AO8" s="28" t="str">
        <f>IFERROR(VLOOKUP(AG4,#REF!,8,0),"")</f>
        <v/>
      </c>
      <c r="AP8" s="29"/>
    </row>
    <row r="9" spans="1:47" s="28" customFormat="1" ht="20.25" customHeight="1">
      <c r="A9" s="285"/>
      <c r="B9" s="62" t="s">
        <v>20</v>
      </c>
      <c r="C9" s="80"/>
      <c r="D9" s="80"/>
      <c r="E9" s="62"/>
      <c r="F9" s="62"/>
      <c r="G9" s="62"/>
      <c r="H9" s="62"/>
      <c r="I9" s="62"/>
      <c r="J9" s="62"/>
      <c r="K9" s="63"/>
      <c r="L9" s="293"/>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c r="AP9" s="29"/>
    </row>
    <row r="10" spans="1:47" s="28" customFormat="1" ht="10" customHeight="1">
      <c r="A10" s="54"/>
      <c r="B10" s="2"/>
      <c r="C10" s="3"/>
      <c r="D10" s="3"/>
      <c r="E10" s="2"/>
      <c r="F10" s="2"/>
      <c r="G10" s="2"/>
      <c r="H10" s="2"/>
      <c r="I10" s="2"/>
      <c r="J10" s="2"/>
      <c r="K10" s="2"/>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P10" s="29"/>
    </row>
    <row r="11" spans="1:47" s="28" customFormat="1" ht="19.5" customHeight="1">
      <c r="A11" s="66" t="s">
        <v>291</v>
      </c>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71" t="str">
        <f>IF(E22&lt;&gt;0,IF(OR(E12="",E13="",A17="",J17=""),"基本情報エラー：未入力の項目がありますので、入力してください。",""),"")</f>
        <v/>
      </c>
    </row>
    <row r="12" spans="1:47" s="28" customFormat="1" ht="19.5" customHeight="1">
      <c r="A12" s="291" t="s">
        <v>158</v>
      </c>
      <c r="B12" s="291"/>
      <c r="C12" s="291"/>
      <c r="D12" s="291"/>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P12" s="29"/>
    </row>
    <row r="13" spans="1:47" s="28" customFormat="1" ht="19.5" customHeight="1">
      <c r="A13" s="291" t="s">
        <v>159</v>
      </c>
      <c r="B13" s="291"/>
      <c r="C13" s="291"/>
      <c r="D13" s="291"/>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P13" s="29"/>
    </row>
    <row r="14" spans="1:47" s="28" customFormat="1" ht="10" customHeight="1" thickBot="1">
      <c r="I14" s="30"/>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29"/>
    </row>
    <row r="15" spans="1:47" s="28" customFormat="1" ht="23.25" customHeight="1" thickBot="1">
      <c r="A15" s="67"/>
      <c r="B15" s="191" t="s">
        <v>170</v>
      </c>
      <c r="C15" s="191"/>
      <c r="D15" s="191"/>
      <c r="E15" s="192">
        <f>E22</f>
        <v>0</v>
      </c>
      <c r="F15" s="193"/>
      <c r="G15" s="193"/>
      <c r="H15" s="194"/>
      <c r="I15" s="55" t="s">
        <v>127</v>
      </c>
      <c r="J15" s="191" t="s">
        <v>171</v>
      </c>
      <c r="K15" s="191"/>
      <c r="L15" s="191"/>
      <c r="M15" s="191"/>
      <c r="N15" s="184">
        <v>200000</v>
      </c>
      <c r="O15" s="185"/>
      <c r="P15" s="185"/>
      <c r="Q15" s="185"/>
      <c r="R15" s="185"/>
      <c r="S15" s="89" t="s">
        <v>127</v>
      </c>
      <c r="T15" s="195" t="s">
        <v>169</v>
      </c>
      <c r="U15" s="196"/>
      <c r="V15" s="196"/>
      <c r="W15" s="197"/>
      <c r="X15" s="184">
        <f>MIN(E15,N15)</f>
        <v>0</v>
      </c>
      <c r="Y15" s="185"/>
      <c r="Z15" s="185"/>
      <c r="AA15" s="185"/>
      <c r="AB15" s="185"/>
      <c r="AC15" s="90" t="s">
        <v>127</v>
      </c>
      <c r="AD15" s="186" t="s">
        <v>296</v>
      </c>
      <c r="AE15" s="187"/>
      <c r="AF15" s="187"/>
      <c r="AG15" s="188"/>
      <c r="AH15" s="189">
        <f>ROUNDDOWN(X15*4/5,-3)</f>
        <v>0</v>
      </c>
      <c r="AI15" s="190"/>
      <c r="AJ15" s="190"/>
      <c r="AK15" s="190"/>
      <c r="AL15" s="190"/>
      <c r="AM15" s="91" t="s">
        <v>127</v>
      </c>
      <c r="AP15" s="29"/>
    </row>
    <row r="16" spans="1:47" s="28" customFormat="1" ht="15" customHeight="1">
      <c r="A16" s="232" t="s">
        <v>152</v>
      </c>
      <c r="B16" s="232"/>
      <c r="C16" s="232"/>
      <c r="D16" s="232"/>
      <c r="E16" s="232" t="s">
        <v>157</v>
      </c>
      <c r="F16" s="232"/>
      <c r="G16" s="232"/>
      <c r="H16" s="232"/>
      <c r="I16" s="232"/>
      <c r="J16" s="230" t="s">
        <v>153</v>
      </c>
      <c r="K16" s="230"/>
      <c r="L16" s="230"/>
      <c r="M16" s="230"/>
      <c r="N16" s="230"/>
      <c r="O16" s="230"/>
      <c r="P16" s="230"/>
      <c r="Q16" s="230"/>
      <c r="R16" s="230"/>
      <c r="S16" s="230"/>
      <c r="T16" s="230"/>
      <c r="U16" s="230"/>
      <c r="V16" s="230"/>
      <c r="W16" s="230"/>
      <c r="X16" s="230"/>
      <c r="Y16" s="230"/>
      <c r="Z16" s="230"/>
      <c r="AA16" s="230"/>
      <c r="AB16" s="230"/>
      <c r="AC16" s="230"/>
      <c r="AD16" s="233"/>
      <c r="AE16" s="233"/>
      <c r="AF16" s="233"/>
      <c r="AG16" s="233"/>
      <c r="AH16" s="233"/>
      <c r="AI16" s="233"/>
      <c r="AJ16" s="233"/>
      <c r="AK16" s="233"/>
      <c r="AL16" s="233"/>
      <c r="AM16" s="234"/>
      <c r="AP16" s="29"/>
    </row>
    <row r="17" spans="1:48" s="28" customFormat="1" ht="15" customHeight="1">
      <c r="A17" s="235"/>
      <c r="B17" s="236"/>
      <c r="C17" s="236"/>
      <c r="D17" s="237"/>
      <c r="E17" s="296"/>
      <c r="F17" s="297"/>
      <c r="G17" s="297"/>
      <c r="H17" s="297"/>
      <c r="I17" s="297"/>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P17" s="29"/>
    </row>
    <row r="18" spans="1:48" s="28" customFormat="1" ht="15" customHeight="1">
      <c r="A18" s="221"/>
      <c r="B18" s="222"/>
      <c r="C18" s="222"/>
      <c r="D18" s="223"/>
      <c r="E18" s="201"/>
      <c r="F18" s="202"/>
      <c r="G18" s="202"/>
      <c r="H18" s="202"/>
      <c r="I18" s="202"/>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P18" s="29"/>
    </row>
    <row r="19" spans="1:48" s="28" customFormat="1" ht="15" customHeight="1">
      <c r="A19" s="221"/>
      <c r="B19" s="222"/>
      <c r="C19" s="222"/>
      <c r="D19" s="223"/>
      <c r="E19" s="201"/>
      <c r="F19" s="202"/>
      <c r="G19" s="202"/>
      <c r="H19" s="202"/>
      <c r="I19" s="202"/>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P19" s="29"/>
    </row>
    <row r="20" spans="1:48" s="28" customFormat="1" ht="15" customHeight="1">
      <c r="A20" s="221"/>
      <c r="B20" s="222"/>
      <c r="C20" s="222"/>
      <c r="D20" s="223"/>
      <c r="E20" s="201"/>
      <c r="F20" s="202"/>
      <c r="G20" s="202"/>
      <c r="H20" s="202"/>
      <c r="I20" s="202"/>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P20" s="29"/>
    </row>
    <row r="21" spans="1:48" s="28" customFormat="1" ht="15" customHeight="1">
      <c r="A21" s="225"/>
      <c r="B21" s="226"/>
      <c r="C21" s="226"/>
      <c r="D21" s="227"/>
      <c r="E21" s="203"/>
      <c r="F21" s="204"/>
      <c r="G21" s="204"/>
      <c r="H21" s="204"/>
      <c r="I21" s="204"/>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29"/>
    </row>
    <row r="22" spans="1:48" s="28" customFormat="1" ht="15" customHeight="1">
      <c r="A22" s="198" t="s">
        <v>27</v>
      </c>
      <c r="B22" s="199"/>
      <c r="C22" s="199"/>
      <c r="D22" s="200"/>
      <c r="E22" s="205">
        <f>SUM(E17:I21)</f>
        <v>0</v>
      </c>
      <c r="F22" s="206"/>
      <c r="G22" s="206"/>
      <c r="H22" s="206"/>
      <c r="I22" s="206"/>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P22" s="29"/>
    </row>
    <row r="23" spans="1:48" s="28" customFormat="1" ht="10" customHeight="1">
      <c r="A23" s="54"/>
      <c r="B23" s="2"/>
      <c r="C23" s="3"/>
      <c r="D23" s="3"/>
      <c r="E23" s="2"/>
      <c r="F23" s="2"/>
      <c r="G23" s="2"/>
      <c r="H23" s="2"/>
      <c r="I23" s="2"/>
      <c r="J23" s="2"/>
      <c r="K23" s="2"/>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P23" s="29"/>
    </row>
    <row r="24" spans="1:48" s="28" customFormat="1" ht="19.5" customHeight="1">
      <c r="A24" s="66" t="s">
        <v>292</v>
      </c>
      <c r="I24" s="30"/>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29"/>
      <c r="AU24" s="71" t="str">
        <f>IF(E36&lt;&gt;0,IF(OR(G25="",G26="",G27="",A31="",J31=""),"基本情報エラー：未入力の項目がありますので、入力してください。",""),"")</f>
        <v/>
      </c>
    </row>
    <row r="25" spans="1:48" s="28" customFormat="1" ht="19.5" customHeight="1">
      <c r="A25" s="208" t="s">
        <v>162</v>
      </c>
      <c r="B25" s="209"/>
      <c r="C25" s="209"/>
      <c r="D25" s="209"/>
      <c r="E25" s="209"/>
      <c r="F25" s="209"/>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P25" s="29"/>
      <c r="AU25" s="40" t="s">
        <v>269</v>
      </c>
    </row>
    <row r="26" spans="1:48" s="28" customFormat="1" ht="19.5" customHeight="1">
      <c r="A26" s="208" t="s">
        <v>165</v>
      </c>
      <c r="B26" s="209"/>
      <c r="C26" s="209"/>
      <c r="D26" s="209"/>
      <c r="E26" s="209"/>
      <c r="F26" s="209"/>
      <c r="G26" s="218"/>
      <c r="H26" s="219"/>
      <c r="I26" s="219"/>
      <c r="J26" s="220"/>
      <c r="K26" s="208" t="s">
        <v>164</v>
      </c>
      <c r="L26" s="209"/>
      <c r="M26" s="209"/>
      <c r="N26" s="209"/>
      <c r="O26" s="209"/>
      <c r="P26" s="209"/>
      <c r="Q26" s="209"/>
      <c r="R26" s="209"/>
      <c r="S26" s="211"/>
      <c r="T26" s="215"/>
      <c r="U26" s="216"/>
      <c r="V26" s="216"/>
      <c r="W26" s="216"/>
      <c r="X26" s="216"/>
      <c r="Y26" s="216"/>
      <c r="Z26" s="216"/>
      <c r="AA26" s="216"/>
      <c r="AB26" s="216"/>
      <c r="AC26" s="216"/>
      <c r="AD26" s="216"/>
      <c r="AE26" s="216"/>
      <c r="AF26" s="216"/>
      <c r="AG26" s="216"/>
      <c r="AH26" s="216"/>
      <c r="AI26" s="216"/>
      <c r="AJ26" s="216"/>
      <c r="AK26" s="216"/>
      <c r="AL26" s="216"/>
      <c r="AM26" s="217"/>
      <c r="AP26" s="29"/>
      <c r="AU26" s="74"/>
      <c r="AV26" s="74" t="s">
        <v>284</v>
      </c>
    </row>
    <row r="27" spans="1:48" s="28" customFormat="1" ht="19.5" customHeight="1">
      <c r="A27" s="208" t="s">
        <v>163</v>
      </c>
      <c r="B27" s="209"/>
      <c r="C27" s="209"/>
      <c r="D27" s="209"/>
      <c r="E27" s="209"/>
      <c r="F27" s="211"/>
      <c r="G27" s="212"/>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4"/>
      <c r="AP27" s="29"/>
      <c r="AU27" s="74"/>
      <c r="AV27" s="74" t="str">
        <f>IFERROR(VLOOKUP(G26,AU28:AV29,2,0),"")</f>
        <v/>
      </c>
    </row>
    <row r="28" spans="1:48" s="28" customFormat="1" ht="10" customHeight="1" thickBot="1">
      <c r="I28" s="30"/>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29"/>
      <c r="AU28" s="74" t="s">
        <v>166</v>
      </c>
      <c r="AV28" s="74" t="str">
        <f>G25&amp;"及び"&amp;T26</f>
        <v>及び</v>
      </c>
    </row>
    <row r="29" spans="1:48" s="28" customFormat="1" ht="23.25" customHeight="1" thickBot="1">
      <c r="A29" s="67"/>
      <c r="B29" s="191" t="s">
        <v>170</v>
      </c>
      <c r="C29" s="191"/>
      <c r="D29" s="191"/>
      <c r="E29" s="192">
        <f>E36</f>
        <v>0</v>
      </c>
      <c r="F29" s="193"/>
      <c r="G29" s="193"/>
      <c r="H29" s="194"/>
      <c r="I29" s="55" t="s">
        <v>127</v>
      </c>
      <c r="J29" s="191" t="s">
        <v>171</v>
      </c>
      <c r="K29" s="191"/>
      <c r="L29" s="191"/>
      <c r="M29" s="191"/>
      <c r="N29" s="184">
        <f>IFERROR(VLOOKUP(G26,プルダウン!I1:J2,2,0),0)</f>
        <v>0</v>
      </c>
      <c r="O29" s="185"/>
      <c r="P29" s="185"/>
      <c r="Q29" s="185"/>
      <c r="R29" s="185"/>
      <c r="S29" s="89" t="s">
        <v>127</v>
      </c>
      <c r="T29" s="195" t="s">
        <v>169</v>
      </c>
      <c r="U29" s="196"/>
      <c r="V29" s="196"/>
      <c r="W29" s="197"/>
      <c r="X29" s="184">
        <f>MIN(E29,N29)</f>
        <v>0</v>
      </c>
      <c r="Y29" s="185"/>
      <c r="Z29" s="185"/>
      <c r="AA29" s="185"/>
      <c r="AB29" s="185"/>
      <c r="AC29" s="90" t="s">
        <v>127</v>
      </c>
      <c r="AD29" s="186" t="s">
        <v>296</v>
      </c>
      <c r="AE29" s="187"/>
      <c r="AF29" s="187"/>
      <c r="AG29" s="188"/>
      <c r="AH29" s="189">
        <f>ROUNDDOWN(X29*4/5,-3)</f>
        <v>0</v>
      </c>
      <c r="AI29" s="190"/>
      <c r="AJ29" s="190"/>
      <c r="AK29" s="190"/>
      <c r="AL29" s="190"/>
      <c r="AM29" s="91" t="s">
        <v>127</v>
      </c>
      <c r="AP29" s="29"/>
      <c r="AU29" s="74" t="s">
        <v>167</v>
      </c>
      <c r="AV29" s="74">
        <f>G25</f>
        <v>0</v>
      </c>
    </row>
    <row r="30" spans="1:48" s="28" customFormat="1" ht="15" customHeight="1">
      <c r="A30" s="229" t="s">
        <v>152</v>
      </c>
      <c r="B30" s="230"/>
      <c r="C30" s="230"/>
      <c r="D30" s="231"/>
      <c r="E30" s="232" t="s">
        <v>157</v>
      </c>
      <c r="F30" s="232"/>
      <c r="G30" s="232"/>
      <c r="H30" s="232"/>
      <c r="I30" s="232"/>
      <c r="J30" s="230" t="s">
        <v>153</v>
      </c>
      <c r="K30" s="230"/>
      <c r="L30" s="230"/>
      <c r="M30" s="230"/>
      <c r="N30" s="230"/>
      <c r="O30" s="230"/>
      <c r="P30" s="230"/>
      <c r="Q30" s="230"/>
      <c r="R30" s="230"/>
      <c r="S30" s="230"/>
      <c r="T30" s="230"/>
      <c r="U30" s="230"/>
      <c r="V30" s="230"/>
      <c r="W30" s="230"/>
      <c r="X30" s="230"/>
      <c r="Y30" s="230"/>
      <c r="Z30" s="230"/>
      <c r="AA30" s="230"/>
      <c r="AB30" s="230"/>
      <c r="AC30" s="230"/>
      <c r="AD30" s="233"/>
      <c r="AE30" s="233"/>
      <c r="AF30" s="233"/>
      <c r="AG30" s="233"/>
      <c r="AH30" s="233"/>
      <c r="AI30" s="233"/>
      <c r="AJ30" s="233"/>
      <c r="AK30" s="233"/>
      <c r="AL30" s="233"/>
      <c r="AM30" s="234"/>
      <c r="AP30" s="29"/>
    </row>
    <row r="31" spans="1:48" s="28" customFormat="1" ht="15" customHeight="1">
      <c r="A31" s="235"/>
      <c r="B31" s="236"/>
      <c r="C31" s="236"/>
      <c r="D31" s="237"/>
      <c r="E31" s="296"/>
      <c r="F31" s="297"/>
      <c r="G31" s="297"/>
      <c r="H31" s="297"/>
      <c r="I31" s="297"/>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P31" s="29"/>
    </row>
    <row r="32" spans="1:48" s="28" customFormat="1" ht="15" customHeight="1">
      <c r="A32" s="221"/>
      <c r="B32" s="222"/>
      <c r="C32" s="222"/>
      <c r="D32" s="223"/>
      <c r="E32" s="201"/>
      <c r="F32" s="202"/>
      <c r="G32" s="202"/>
      <c r="H32" s="202"/>
      <c r="I32" s="202"/>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P32" s="29"/>
    </row>
    <row r="33" spans="1:42" s="28" customFormat="1" ht="15" customHeight="1">
      <c r="A33" s="221"/>
      <c r="B33" s="222"/>
      <c r="C33" s="222"/>
      <c r="D33" s="223"/>
      <c r="E33" s="201"/>
      <c r="F33" s="202"/>
      <c r="G33" s="202"/>
      <c r="H33" s="202"/>
      <c r="I33" s="202"/>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P33" s="29"/>
    </row>
    <row r="34" spans="1:42" s="28" customFormat="1" ht="15" customHeight="1">
      <c r="A34" s="221"/>
      <c r="B34" s="222"/>
      <c r="C34" s="222"/>
      <c r="D34" s="223"/>
      <c r="E34" s="201"/>
      <c r="F34" s="202"/>
      <c r="G34" s="202"/>
      <c r="H34" s="202"/>
      <c r="I34" s="202"/>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P34" s="29"/>
    </row>
    <row r="35" spans="1:42" s="28" customFormat="1" ht="15" customHeight="1">
      <c r="A35" s="225"/>
      <c r="B35" s="226"/>
      <c r="C35" s="226"/>
      <c r="D35" s="227"/>
      <c r="E35" s="203"/>
      <c r="F35" s="204"/>
      <c r="G35" s="204"/>
      <c r="H35" s="204"/>
      <c r="I35" s="204"/>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29"/>
    </row>
    <row r="36" spans="1:42" s="28" customFormat="1" ht="15" customHeight="1">
      <c r="A36" s="198" t="s">
        <v>27</v>
      </c>
      <c r="B36" s="199"/>
      <c r="C36" s="199"/>
      <c r="D36" s="200"/>
      <c r="E36" s="205">
        <f>SUM(E31:I35)</f>
        <v>0</v>
      </c>
      <c r="F36" s="206"/>
      <c r="G36" s="206"/>
      <c r="H36" s="206"/>
      <c r="I36" s="206"/>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P36" s="29"/>
    </row>
    <row r="37" spans="1:42" ht="10" customHeight="1" thickBot="1">
      <c r="A37" s="31"/>
      <c r="B37" s="31"/>
      <c r="C37" s="31"/>
      <c r="D37" s="31"/>
      <c r="E37" s="31"/>
      <c r="F37" s="32"/>
      <c r="G37" s="32"/>
      <c r="H37" s="32"/>
      <c r="I37" s="32"/>
      <c r="J37" s="32"/>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row>
    <row r="38" spans="1:42" ht="24.75" customHeight="1" thickBot="1">
      <c r="A38" s="292" t="s">
        <v>86</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P38" s="47" t="str">
        <f>IF(COUNTIF(A39:A40,"○")=2,"OK","NG")</f>
        <v>NG</v>
      </c>
    </row>
    <row r="39" spans="1:42" ht="42.75" customHeight="1">
      <c r="A39" s="64"/>
      <c r="B39" s="272" t="s">
        <v>129</v>
      </c>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row>
    <row r="40" spans="1:42" ht="25.5" customHeight="1">
      <c r="A40" s="64"/>
      <c r="B40" s="273" t="s">
        <v>131</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row>
    <row r="41" spans="1:42" ht="8.25" customHeight="1">
      <c r="A41" s="34"/>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42"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42"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42"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42"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42"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42"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42"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39"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39"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39"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39"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39"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39"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39"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39"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39"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39"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row>
    <row r="91" spans="1:39" ht="26.25" hidden="1" customHeight="1">
      <c r="A91" s="36"/>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row>
    <row r="92" spans="1:39" ht="26.25" hidden="1" customHeight="1">
      <c r="A92" s="36"/>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row>
    <row r="93" spans="1:39" ht="26.25" hidden="1" customHeight="1">
      <c r="A93" s="36"/>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row>
    <row r="94" spans="1:39" ht="26.25" hidden="1" customHeight="1">
      <c r="A94" s="36"/>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row>
    <row r="95" spans="1:39" ht="26.25" hidden="1" customHeight="1">
      <c r="A95" s="36"/>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row>
    <row r="96" spans="1:39" ht="26.25" hidden="1" customHeight="1">
      <c r="A96" s="36"/>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row>
    <row r="97" spans="1:43" ht="26.25" hidden="1" customHeight="1">
      <c r="A97" s="36"/>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row>
    <row r="98" spans="1:43" ht="26.25" hidden="1" customHeight="1">
      <c r="A98" s="36"/>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row>
    <row r="99" spans="1:43" ht="26.25" hidden="1" customHeight="1">
      <c r="A99" s="36"/>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row>
    <row r="100" spans="1:43" ht="26.25" hidden="1" customHeight="1">
      <c r="A100" s="36"/>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row>
    <row r="101" spans="1:43" ht="26.25" hidden="1" customHeight="1">
      <c r="A101" s="36"/>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row>
    <row r="102" spans="1:43" ht="26.25" hidden="1" customHeight="1">
      <c r="A102" s="36"/>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row>
    <row r="103" spans="1:43" ht="26.25" hidden="1" customHeight="1">
      <c r="A103" s="36"/>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row>
    <row r="104" spans="1:43" ht="26.25" hidden="1" customHeight="1">
      <c r="A104" s="36"/>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P104" s="23" t="str">
        <f>IF(COUNTIF(A109:A110,"○")=2,"国保連へ申請","都道府県へ直接申請")</f>
        <v>都道府県へ直接申請</v>
      </c>
    </row>
    <row r="105" spans="1:43" ht="24.75" hidden="1" customHeight="1">
      <c r="AP105" s="37" t="str">
        <f>IF(COUNTIF(A109:A110,"○")=2,"国保連へ申請","都道府県へ直接申請")</f>
        <v>都道府県へ直接申請</v>
      </c>
      <c r="AQ105" s="38"/>
    </row>
    <row r="106" spans="1:43" ht="25.5" hidden="1" customHeight="1"/>
    <row r="107" spans="1:43" ht="25.5" hidden="1" customHeight="1" thickBot="1"/>
    <row r="108" spans="1:43" ht="20.25" hidden="1" customHeight="1" thickBot="1">
      <c r="A108" s="274" t="s">
        <v>87</v>
      </c>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6"/>
      <c r="AP108" s="37"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39"/>
    </row>
    <row r="109" spans="1:43" ht="13.5" hidden="1" customHeight="1" thickBot="1">
      <c r="A109" s="33"/>
      <c r="B109" s="277" t="s">
        <v>91</v>
      </c>
      <c r="C109" s="277"/>
      <c r="D109" s="277"/>
      <c r="E109" s="277"/>
      <c r="F109" s="277"/>
      <c r="G109" s="277"/>
      <c r="H109" s="277"/>
      <c r="I109" s="277"/>
      <c r="J109" s="277"/>
      <c r="K109" s="277"/>
      <c r="L109" s="277"/>
      <c r="M109" s="277"/>
      <c r="N109" s="277"/>
      <c r="O109" s="277"/>
      <c r="P109" s="277"/>
      <c r="Q109" s="277"/>
      <c r="R109" s="277"/>
      <c r="S109" s="277"/>
      <c r="T109" s="277"/>
      <c r="U109" s="277"/>
      <c r="V109" s="277"/>
      <c r="W109" s="278"/>
      <c r="X109" s="279" t="s">
        <v>102</v>
      </c>
      <c r="Y109" s="279"/>
      <c r="Z109" s="279"/>
      <c r="AA109" s="279"/>
      <c r="AB109" s="279"/>
      <c r="AC109" s="279"/>
      <c r="AD109" s="279"/>
      <c r="AE109" s="279"/>
      <c r="AF109" s="279"/>
      <c r="AG109" s="279"/>
      <c r="AH109" s="279"/>
      <c r="AI109" s="279"/>
      <c r="AJ109" s="279"/>
      <c r="AK109" s="279"/>
      <c r="AL109" s="279"/>
      <c r="AM109" s="280"/>
    </row>
    <row r="110" spans="1:43" ht="13.5" hidden="1" customHeight="1" thickBot="1">
      <c r="A110" s="33"/>
      <c r="B110" s="267" t="s">
        <v>92</v>
      </c>
      <c r="C110" s="267"/>
      <c r="D110" s="267"/>
      <c r="E110" s="268"/>
      <c r="F110" s="267"/>
      <c r="G110" s="267"/>
      <c r="H110" s="267"/>
      <c r="I110" s="267"/>
      <c r="J110" s="267"/>
      <c r="K110" s="267"/>
      <c r="L110" s="267"/>
      <c r="M110" s="267"/>
      <c r="N110" s="267"/>
      <c r="O110" s="267"/>
      <c r="P110" s="267"/>
      <c r="Q110" s="267"/>
      <c r="R110" s="267"/>
      <c r="S110" s="267"/>
      <c r="T110" s="267"/>
      <c r="U110" s="267"/>
      <c r="V110" s="267"/>
      <c r="W110" s="269"/>
      <c r="X110" s="270" t="s">
        <v>85</v>
      </c>
      <c r="Y110" s="270"/>
      <c r="Z110" s="270"/>
      <c r="AA110" s="270"/>
      <c r="AB110" s="270"/>
      <c r="AC110" s="270"/>
      <c r="AD110" s="270"/>
      <c r="AE110" s="270"/>
      <c r="AF110" s="270"/>
      <c r="AG110" s="270"/>
      <c r="AH110" s="270"/>
      <c r="AI110" s="270"/>
      <c r="AJ110" s="270"/>
      <c r="AK110" s="270"/>
      <c r="AL110" s="270"/>
      <c r="AM110" s="271"/>
    </row>
    <row r="111" spans="1:43" s="40" customFormat="1" ht="18.75" hidden="1" customHeight="1">
      <c r="C111" s="41" t="s">
        <v>64</v>
      </c>
      <c r="AP111" s="41"/>
    </row>
    <row r="112" spans="1:43" s="40" customFormat="1" ht="18.75" hidden="1" customHeight="1">
      <c r="A112" s="40">
        <v>1</v>
      </c>
      <c r="B112" s="42" t="s">
        <v>37</v>
      </c>
      <c r="C112" s="43">
        <v>10000</v>
      </c>
      <c r="D112" s="40" t="s">
        <v>38</v>
      </c>
      <c r="E112" s="44">
        <v>1</v>
      </c>
      <c r="H112" s="40" t="s">
        <v>116</v>
      </c>
      <c r="AP112" s="41"/>
    </row>
    <row r="113" spans="1:42" s="40" customFormat="1" ht="18.75" hidden="1" customHeight="1">
      <c r="A113" s="40">
        <v>2</v>
      </c>
      <c r="B113" s="42" t="s">
        <v>39</v>
      </c>
      <c r="C113" s="43">
        <v>15000</v>
      </c>
      <c r="D113" s="40" t="s">
        <v>38</v>
      </c>
      <c r="E113" s="44">
        <v>2</v>
      </c>
      <c r="H113" s="40" t="s">
        <v>117</v>
      </c>
      <c r="AP113" s="41"/>
    </row>
    <row r="114" spans="1:42" s="40" customFormat="1" ht="18.75" hidden="1" customHeight="1">
      <c r="A114" s="40">
        <v>3</v>
      </c>
      <c r="B114" s="42" t="s">
        <v>40</v>
      </c>
      <c r="C114" s="43">
        <v>20000</v>
      </c>
      <c r="D114" s="40" t="s">
        <v>38</v>
      </c>
      <c r="E114" s="44">
        <v>3</v>
      </c>
      <c r="H114" s="40" t="s">
        <v>118</v>
      </c>
      <c r="AP114" s="41"/>
    </row>
    <row r="115" spans="1:42" s="40" customFormat="1" ht="18.75" hidden="1" customHeight="1">
      <c r="A115" s="40">
        <v>4</v>
      </c>
      <c r="B115" s="42" t="s">
        <v>41</v>
      </c>
      <c r="C115" s="43">
        <v>10000</v>
      </c>
      <c r="D115" s="40" t="s">
        <v>38</v>
      </c>
      <c r="E115" s="44">
        <v>4</v>
      </c>
      <c r="H115" s="40" t="s">
        <v>119</v>
      </c>
      <c r="AP115" s="41"/>
    </row>
    <row r="116" spans="1:42" s="40" customFormat="1" ht="18.75" hidden="1" customHeight="1">
      <c r="A116" s="40">
        <v>5</v>
      </c>
      <c r="B116" s="42" t="s">
        <v>11</v>
      </c>
      <c r="C116" s="43">
        <v>10000</v>
      </c>
      <c r="D116" s="40" t="s">
        <v>38</v>
      </c>
      <c r="E116" s="44">
        <v>5</v>
      </c>
      <c r="H116" s="40" t="s">
        <v>120</v>
      </c>
      <c r="AP116" s="41"/>
    </row>
    <row r="117" spans="1:42" s="40" customFormat="1" ht="18.75" hidden="1" customHeight="1">
      <c r="A117" s="40">
        <v>6</v>
      </c>
      <c r="B117" s="42" t="s">
        <v>42</v>
      </c>
      <c r="C117" s="43">
        <v>10000</v>
      </c>
      <c r="D117" s="40" t="s">
        <v>38</v>
      </c>
      <c r="E117" s="44">
        <v>6</v>
      </c>
      <c r="H117" s="40" t="s">
        <v>121</v>
      </c>
      <c r="AP117" s="41"/>
    </row>
    <row r="118" spans="1:42" s="40" customFormat="1" ht="18.75" hidden="1" customHeight="1">
      <c r="A118" s="40">
        <v>7</v>
      </c>
      <c r="B118" s="42" t="s">
        <v>43</v>
      </c>
      <c r="C118" s="43">
        <v>15000</v>
      </c>
      <c r="D118" s="40" t="s">
        <v>38</v>
      </c>
      <c r="E118" s="44">
        <v>7</v>
      </c>
      <c r="H118" s="40" t="s">
        <v>122</v>
      </c>
      <c r="AP118" s="41"/>
    </row>
    <row r="119" spans="1:42" s="40" customFormat="1" ht="18.75" hidden="1" customHeight="1">
      <c r="A119" s="40">
        <v>8</v>
      </c>
      <c r="B119" s="42" t="s">
        <v>44</v>
      </c>
      <c r="C119" s="43">
        <v>20000</v>
      </c>
      <c r="D119" s="40" t="s">
        <v>38</v>
      </c>
      <c r="E119" s="44">
        <v>8</v>
      </c>
      <c r="H119" s="40" t="s">
        <v>123</v>
      </c>
      <c r="AP119" s="41"/>
    </row>
    <row r="120" spans="1:42" s="40" customFormat="1" ht="18.75" hidden="1" customHeight="1">
      <c r="A120" s="40">
        <v>9</v>
      </c>
      <c r="B120" s="42" t="s">
        <v>22</v>
      </c>
      <c r="C120" s="43">
        <v>10000</v>
      </c>
      <c r="D120" s="40" t="s">
        <v>38</v>
      </c>
      <c r="E120" s="44">
        <v>9</v>
      </c>
      <c r="H120" s="40" t="s">
        <v>113</v>
      </c>
      <c r="AP120" s="41"/>
    </row>
    <row r="121" spans="1:42" s="40" customFormat="1" ht="18.75" hidden="1" customHeight="1">
      <c r="A121" s="40">
        <v>10</v>
      </c>
      <c r="B121" s="42" t="s">
        <v>65</v>
      </c>
      <c r="C121" s="43">
        <v>5000</v>
      </c>
      <c r="D121" s="40" t="s">
        <v>38</v>
      </c>
      <c r="E121" s="44">
        <v>10</v>
      </c>
      <c r="H121" s="40" t="s">
        <v>114</v>
      </c>
      <c r="AP121" s="41"/>
    </row>
    <row r="122" spans="1:42" s="40" customFormat="1" ht="18.75" hidden="1" customHeight="1">
      <c r="A122" s="40">
        <v>11</v>
      </c>
      <c r="B122" s="40" t="s">
        <v>66</v>
      </c>
      <c r="C122" s="43">
        <v>10000</v>
      </c>
      <c r="D122" s="40" t="s">
        <v>38</v>
      </c>
      <c r="E122" s="44">
        <v>11</v>
      </c>
      <c r="H122" s="5" t="s">
        <v>112</v>
      </c>
      <c r="AP122" s="41"/>
    </row>
    <row r="123" spans="1:42" s="40" customFormat="1" ht="18.75" hidden="1" customHeight="1">
      <c r="A123" s="40">
        <v>12</v>
      </c>
      <c r="B123" s="40" t="s">
        <v>47</v>
      </c>
      <c r="C123" s="43">
        <v>10000</v>
      </c>
      <c r="D123" s="40" t="s">
        <v>38</v>
      </c>
      <c r="E123" s="44">
        <v>12</v>
      </c>
      <c r="AP123" s="41"/>
    </row>
    <row r="124" spans="1:42" s="40" customFormat="1" ht="18.75" hidden="1" customHeight="1">
      <c r="A124" s="40">
        <v>13</v>
      </c>
      <c r="B124" s="40" t="s">
        <v>48</v>
      </c>
      <c r="C124" s="43">
        <v>15000</v>
      </c>
      <c r="D124" s="40" t="s">
        <v>38</v>
      </c>
      <c r="E124" s="44">
        <v>13</v>
      </c>
      <c r="AP124" s="41"/>
    </row>
    <row r="125" spans="1:42" s="40" customFormat="1" ht="18.75" hidden="1" customHeight="1">
      <c r="A125" s="40">
        <v>14</v>
      </c>
      <c r="B125" s="40" t="s">
        <v>49</v>
      </c>
      <c r="C125" s="43">
        <v>20000</v>
      </c>
      <c r="D125" s="40" t="s">
        <v>38</v>
      </c>
      <c r="E125" s="44">
        <v>14</v>
      </c>
      <c r="AP125" s="41"/>
    </row>
    <row r="126" spans="1:42" s="40" customFormat="1" ht="18.75" hidden="1" customHeight="1">
      <c r="A126" s="40">
        <v>15</v>
      </c>
      <c r="B126" s="40" t="s">
        <v>12</v>
      </c>
      <c r="C126" s="43">
        <v>10000</v>
      </c>
      <c r="D126" s="40" t="s">
        <v>38</v>
      </c>
      <c r="E126" s="44">
        <v>15</v>
      </c>
      <c r="AP126" s="41"/>
    </row>
    <row r="127" spans="1:42" s="40" customFormat="1" ht="18.75" hidden="1" customHeight="1">
      <c r="A127" s="40">
        <v>16</v>
      </c>
      <c r="B127" s="40" t="s">
        <v>13</v>
      </c>
      <c r="C127" s="43">
        <v>10000</v>
      </c>
      <c r="D127" s="40" t="s">
        <v>38</v>
      </c>
      <c r="E127" s="44">
        <v>16</v>
      </c>
      <c r="AP127" s="41"/>
    </row>
    <row r="128" spans="1:42" s="40" customFormat="1" ht="18.75" hidden="1" customHeight="1">
      <c r="A128" s="40">
        <v>17</v>
      </c>
      <c r="B128" s="40" t="s">
        <v>14</v>
      </c>
      <c r="C128" s="43">
        <v>5000</v>
      </c>
      <c r="D128" s="40" t="s">
        <v>38</v>
      </c>
      <c r="E128" s="44">
        <v>17</v>
      </c>
      <c r="AP128" s="41"/>
    </row>
    <row r="129" spans="1:42" s="40" customFormat="1" ht="18.75" hidden="1" customHeight="1">
      <c r="A129" s="40">
        <v>18</v>
      </c>
      <c r="B129" s="40" t="s">
        <v>15</v>
      </c>
      <c r="C129" s="43">
        <v>10000</v>
      </c>
      <c r="D129" s="40" t="s">
        <v>38</v>
      </c>
      <c r="E129" s="44">
        <v>18</v>
      </c>
      <c r="AP129" s="41"/>
    </row>
    <row r="130" spans="1:42" s="40" customFormat="1" ht="18.75" hidden="1" customHeight="1">
      <c r="A130" s="40">
        <v>19</v>
      </c>
      <c r="B130" s="40" t="s">
        <v>16</v>
      </c>
      <c r="C130" s="43">
        <v>10000</v>
      </c>
      <c r="D130" s="40" t="s">
        <v>38</v>
      </c>
      <c r="E130" s="44">
        <v>19</v>
      </c>
      <c r="AP130" s="41"/>
    </row>
    <row r="131" spans="1:42" s="40" customFormat="1" ht="18.75" hidden="1" customHeight="1">
      <c r="A131" s="40">
        <v>20</v>
      </c>
      <c r="B131" s="40" t="s">
        <v>17</v>
      </c>
      <c r="C131" s="43">
        <v>10000</v>
      </c>
      <c r="D131" s="40" t="s">
        <v>38</v>
      </c>
      <c r="E131" s="44">
        <v>20</v>
      </c>
      <c r="AP131" s="41"/>
    </row>
    <row r="132" spans="1:42" s="40" customFormat="1" ht="18.75" hidden="1" customHeight="1">
      <c r="A132" s="40">
        <v>21</v>
      </c>
      <c r="B132" s="40" t="s">
        <v>45</v>
      </c>
      <c r="C132" s="43">
        <v>5000</v>
      </c>
      <c r="D132" s="40" t="s">
        <v>38</v>
      </c>
      <c r="E132" s="44">
        <v>21</v>
      </c>
      <c r="AP132" s="41"/>
    </row>
    <row r="133" spans="1:42" s="40" customFormat="1" ht="18.75" hidden="1" customHeight="1">
      <c r="A133" s="40">
        <v>22</v>
      </c>
      <c r="B133" s="40" t="s">
        <v>18</v>
      </c>
      <c r="C133" s="43">
        <v>10000</v>
      </c>
      <c r="D133" s="40" t="s">
        <v>38</v>
      </c>
      <c r="E133" s="44">
        <v>22</v>
      </c>
      <c r="AP133" s="41"/>
    </row>
    <row r="134" spans="1:42" s="40" customFormat="1" ht="18.75" hidden="1" customHeight="1">
      <c r="A134" s="45">
        <v>23</v>
      </c>
      <c r="B134" s="45" t="s">
        <v>19</v>
      </c>
      <c r="C134" s="46">
        <v>10000</v>
      </c>
      <c r="D134" s="45" t="s">
        <v>38</v>
      </c>
      <c r="E134" s="44">
        <v>23</v>
      </c>
      <c r="F134" s="45"/>
      <c r="AP134" s="41"/>
    </row>
    <row r="135" spans="1:42" s="40" customFormat="1" ht="18.75" hidden="1" customHeight="1">
      <c r="A135" s="40">
        <v>24</v>
      </c>
      <c r="B135" s="40" t="s">
        <v>50</v>
      </c>
      <c r="C135" s="43">
        <v>30000</v>
      </c>
      <c r="D135" s="40" t="s">
        <v>68</v>
      </c>
      <c r="E135" s="44">
        <v>24</v>
      </c>
      <c r="AP135" s="41"/>
    </row>
    <row r="136" spans="1:42" s="40" customFormat="1" ht="18.75" hidden="1" customHeight="1">
      <c r="A136" s="40">
        <v>25</v>
      </c>
      <c r="B136" s="40" t="s">
        <v>51</v>
      </c>
      <c r="C136" s="43">
        <v>40000</v>
      </c>
      <c r="D136" s="40" t="s">
        <v>68</v>
      </c>
      <c r="E136" s="44">
        <v>25</v>
      </c>
      <c r="AP136" s="41"/>
    </row>
    <row r="137" spans="1:42" s="40" customFormat="1" ht="18.75" hidden="1" customHeight="1">
      <c r="A137" s="40">
        <v>26</v>
      </c>
      <c r="B137" s="40" t="s">
        <v>52</v>
      </c>
      <c r="C137" s="43">
        <v>50000</v>
      </c>
      <c r="D137" s="40" t="s">
        <v>68</v>
      </c>
      <c r="E137" s="44">
        <v>26</v>
      </c>
      <c r="AP137" s="41"/>
    </row>
    <row r="138" spans="1:42" s="40" customFormat="1" ht="18.75" hidden="1" customHeight="1">
      <c r="A138" s="40">
        <v>27</v>
      </c>
      <c r="B138" s="40" t="s">
        <v>53</v>
      </c>
      <c r="C138" s="43">
        <v>60000</v>
      </c>
      <c r="D138" s="40" t="s">
        <v>68</v>
      </c>
      <c r="E138" s="44">
        <v>27</v>
      </c>
      <c r="AP138" s="41"/>
    </row>
    <row r="139" spans="1:42" s="40" customFormat="1" ht="18.75" hidden="1" customHeight="1">
      <c r="A139" s="40">
        <v>28</v>
      </c>
      <c r="B139" s="40" t="s">
        <v>54</v>
      </c>
      <c r="C139" s="43">
        <v>70000</v>
      </c>
      <c r="D139" s="40" t="s">
        <v>68</v>
      </c>
      <c r="E139" s="44">
        <v>28</v>
      </c>
      <c r="AP139" s="41"/>
    </row>
    <row r="140" spans="1:42" s="40" customFormat="1" ht="18.75" hidden="1" customHeight="1">
      <c r="A140" s="40">
        <v>29</v>
      </c>
      <c r="B140" s="40" t="s">
        <v>55</v>
      </c>
      <c r="C140" s="43">
        <v>10000</v>
      </c>
      <c r="D140" s="40" t="s">
        <v>68</v>
      </c>
      <c r="E140" s="44">
        <v>29</v>
      </c>
      <c r="AP140" s="41"/>
    </row>
    <row r="141" spans="1:42" s="40" customFormat="1" ht="18.75" hidden="1" customHeight="1">
      <c r="A141" s="40">
        <v>30</v>
      </c>
      <c r="B141" s="40" t="s">
        <v>67</v>
      </c>
      <c r="C141" s="43">
        <v>20000</v>
      </c>
      <c r="D141" s="40" t="s">
        <v>68</v>
      </c>
      <c r="E141" s="44">
        <v>30</v>
      </c>
      <c r="AP141" s="41"/>
    </row>
    <row r="142" spans="1:42" s="40" customFormat="1" ht="18.75" hidden="1" customHeight="1">
      <c r="A142" s="40">
        <v>31</v>
      </c>
      <c r="B142" s="40" t="s">
        <v>56</v>
      </c>
      <c r="C142" s="43">
        <v>30000</v>
      </c>
      <c r="D142" s="40" t="s">
        <v>68</v>
      </c>
      <c r="E142" s="44">
        <v>31</v>
      </c>
      <c r="AP142" s="41"/>
    </row>
    <row r="143" spans="1:42" s="40" customFormat="1" ht="18.75" hidden="1" customHeight="1">
      <c r="A143" s="40">
        <v>32</v>
      </c>
      <c r="B143" s="40" t="s">
        <v>57</v>
      </c>
      <c r="C143" s="43">
        <v>40000</v>
      </c>
      <c r="D143" s="40" t="s">
        <v>68</v>
      </c>
      <c r="E143" s="44">
        <v>32</v>
      </c>
      <c r="AP143" s="41"/>
    </row>
    <row r="144" spans="1:42" s="40" customFormat="1" ht="18.75" hidden="1" customHeight="1">
      <c r="A144" s="40">
        <v>33</v>
      </c>
      <c r="B144" s="40" t="s">
        <v>58</v>
      </c>
      <c r="C144" s="43">
        <v>50000</v>
      </c>
      <c r="D144" s="40" t="s">
        <v>68</v>
      </c>
      <c r="E144" s="44">
        <v>33</v>
      </c>
      <c r="AP144" s="41"/>
    </row>
    <row r="145" spans="1:42" s="40" customFormat="1" ht="18.75" hidden="1" customHeight="1">
      <c r="A145" s="40">
        <v>34</v>
      </c>
      <c r="B145" s="40" t="s">
        <v>59</v>
      </c>
      <c r="C145" s="43">
        <v>60000</v>
      </c>
      <c r="D145" s="40" t="s">
        <v>68</v>
      </c>
      <c r="E145" s="44">
        <v>34</v>
      </c>
      <c r="AP145" s="41"/>
    </row>
    <row r="146" spans="1:42" s="40" customFormat="1" ht="18.75" hidden="1" customHeight="1">
      <c r="A146" s="40">
        <v>35</v>
      </c>
      <c r="B146" s="40" t="s">
        <v>60</v>
      </c>
      <c r="C146" s="43">
        <v>70000</v>
      </c>
      <c r="D146" s="40" t="s">
        <v>68</v>
      </c>
      <c r="E146" s="44">
        <v>35</v>
      </c>
      <c r="AP146" s="41"/>
    </row>
    <row r="147" spans="1:42" s="40" customFormat="1" ht="18.75" hidden="1" customHeight="1">
      <c r="A147" s="40">
        <v>36</v>
      </c>
      <c r="B147" s="40" t="s">
        <v>61</v>
      </c>
      <c r="C147" s="43">
        <v>30000</v>
      </c>
      <c r="D147" s="40" t="s">
        <v>68</v>
      </c>
      <c r="E147" s="44">
        <v>36</v>
      </c>
      <c r="AP147" s="41"/>
    </row>
    <row r="148" spans="1:42" s="40" customFormat="1" ht="18.75" hidden="1" customHeight="1">
      <c r="A148" s="40">
        <v>37</v>
      </c>
      <c r="B148" s="40" t="s">
        <v>69</v>
      </c>
      <c r="C148" s="43">
        <v>40000</v>
      </c>
      <c r="D148" s="40" t="s">
        <v>68</v>
      </c>
      <c r="E148" s="44">
        <v>37</v>
      </c>
      <c r="AP148" s="41"/>
    </row>
    <row r="149" spans="1:42" s="40" customFormat="1" ht="18.75" hidden="1" customHeight="1">
      <c r="A149" s="40">
        <v>38</v>
      </c>
      <c r="B149" s="40" t="s">
        <v>70</v>
      </c>
      <c r="C149" s="43">
        <v>50000</v>
      </c>
      <c r="D149" s="40" t="s">
        <v>68</v>
      </c>
      <c r="E149" s="44">
        <v>38</v>
      </c>
      <c r="AP149" s="41"/>
    </row>
    <row r="150" spans="1:42" s="40" customFormat="1" ht="18.75" hidden="1" customHeight="1">
      <c r="A150" s="40">
        <v>39</v>
      </c>
      <c r="B150" s="40" t="s">
        <v>71</v>
      </c>
      <c r="C150" s="43">
        <v>60000</v>
      </c>
      <c r="D150" s="40" t="s">
        <v>68</v>
      </c>
      <c r="E150" s="44">
        <v>39</v>
      </c>
      <c r="AP150" s="41"/>
    </row>
    <row r="151" spans="1:42" s="40" customFormat="1" ht="18.75" hidden="1" customHeight="1">
      <c r="A151" s="40">
        <v>40</v>
      </c>
      <c r="B151" s="40" t="s">
        <v>95</v>
      </c>
      <c r="C151" s="43">
        <v>70000</v>
      </c>
      <c r="D151" s="40" t="s">
        <v>68</v>
      </c>
      <c r="E151" s="44">
        <v>40</v>
      </c>
      <c r="AP151" s="41"/>
    </row>
    <row r="152" spans="1:42" s="40" customFormat="1" ht="18.75" hidden="1" customHeight="1">
      <c r="A152" s="40">
        <v>41</v>
      </c>
      <c r="B152" s="40" t="s">
        <v>62</v>
      </c>
      <c r="C152" s="43">
        <v>30000</v>
      </c>
      <c r="D152" s="40" t="s">
        <v>68</v>
      </c>
      <c r="E152" s="44">
        <v>41</v>
      </c>
      <c r="AP152" s="41"/>
    </row>
    <row r="153" spans="1:42" s="40" customFormat="1" ht="18.75" hidden="1" customHeight="1">
      <c r="A153" s="40">
        <v>42</v>
      </c>
      <c r="B153" s="40" t="s">
        <v>72</v>
      </c>
      <c r="C153" s="43">
        <v>40000</v>
      </c>
      <c r="D153" s="40" t="s">
        <v>68</v>
      </c>
      <c r="E153" s="44">
        <v>42</v>
      </c>
      <c r="AP153" s="41"/>
    </row>
    <row r="154" spans="1:42" s="40" customFormat="1" ht="18.75" hidden="1" customHeight="1">
      <c r="A154" s="40">
        <v>43</v>
      </c>
      <c r="B154" s="40" t="s">
        <v>73</v>
      </c>
      <c r="C154" s="43">
        <v>50000</v>
      </c>
      <c r="D154" s="40" t="s">
        <v>68</v>
      </c>
      <c r="E154" s="44">
        <v>43</v>
      </c>
      <c r="AP154" s="41"/>
    </row>
    <row r="155" spans="1:42" s="40" customFormat="1" ht="18.75" hidden="1" customHeight="1">
      <c r="A155" s="40">
        <v>44</v>
      </c>
      <c r="B155" s="40" t="s">
        <v>74</v>
      </c>
      <c r="C155" s="43">
        <v>60000</v>
      </c>
      <c r="D155" s="40" t="s">
        <v>68</v>
      </c>
      <c r="E155" s="44">
        <v>44</v>
      </c>
      <c r="AP155" s="41"/>
    </row>
    <row r="156" spans="1:42" s="40" customFormat="1" ht="18.75" hidden="1" customHeight="1">
      <c r="A156" s="40">
        <v>45</v>
      </c>
      <c r="B156" s="40" t="s">
        <v>96</v>
      </c>
      <c r="C156" s="43">
        <v>70000</v>
      </c>
      <c r="D156" s="40" t="s">
        <v>68</v>
      </c>
      <c r="E156" s="44">
        <v>45</v>
      </c>
      <c r="AP156" s="41"/>
    </row>
    <row r="157" spans="1:42" s="40" customFormat="1" ht="18.75" hidden="1" customHeight="1">
      <c r="A157" s="40">
        <v>46</v>
      </c>
      <c r="B157" s="40" t="s">
        <v>63</v>
      </c>
      <c r="C157" s="43">
        <v>10000</v>
      </c>
      <c r="D157" s="40" t="s">
        <v>68</v>
      </c>
      <c r="E157" s="44">
        <v>46</v>
      </c>
      <c r="AP157" s="41"/>
    </row>
    <row r="158" spans="1:42" s="40" customFormat="1" ht="18.75" hidden="1" customHeight="1">
      <c r="A158" s="40">
        <v>47</v>
      </c>
      <c r="B158" s="40" t="s">
        <v>75</v>
      </c>
      <c r="C158" s="43">
        <v>15000</v>
      </c>
      <c r="D158" s="40" t="s">
        <v>68</v>
      </c>
      <c r="E158" s="44">
        <v>47</v>
      </c>
      <c r="AP158" s="41"/>
    </row>
    <row r="159" spans="1:42" s="40" customFormat="1" ht="18.75" hidden="1" customHeight="1">
      <c r="A159" s="40">
        <v>48</v>
      </c>
      <c r="B159" s="40" t="s">
        <v>76</v>
      </c>
      <c r="C159" s="43">
        <v>10000</v>
      </c>
      <c r="D159" s="40" t="s">
        <v>68</v>
      </c>
      <c r="E159" s="44">
        <v>48</v>
      </c>
      <c r="AP159" s="41"/>
    </row>
    <row r="160" spans="1:42" s="40" customFormat="1" ht="18.75" hidden="1" customHeight="1">
      <c r="A160" s="40">
        <v>49</v>
      </c>
      <c r="B160" s="40" t="s">
        <v>77</v>
      </c>
      <c r="C160" s="43">
        <v>20000</v>
      </c>
      <c r="D160" s="40" t="s">
        <v>68</v>
      </c>
      <c r="E160" s="44">
        <v>49</v>
      </c>
      <c r="AP160" s="41"/>
    </row>
    <row r="161" spans="1:42" s="40" customFormat="1" ht="18.75" hidden="1" customHeight="1">
      <c r="A161" s="40">
        <v>50</v>
      </c>
      <c r="B161" s="40" t="s">
        <v>78</v>
      </c>
      <c r="C161" s="43">
        <v>30000</v>
      </c>
      <c r="D161" s="40" t="s">
        <v>68</v>
      </c>
      <c r="E161" s="44">
        <v>50</v>
      </c>
      <c r="AP161" s="41"/>
    </row>
    <row r="162" spans="1:42" s="40" customFormat="1" ht="18.75" hidden="1" customHeight="1">
      <c r="A162" s="40">
        <v>51</v>
      </c>
      <c r="B162" s="40" t="s">
        <v>79</v>
      </c>
      <c r="C162" s="43">
        <v>40000</v>
      </c>
      <c r="D162" s="40" t="s">
        <v>68</v>
      </c>
      <c r="E162" s="44">
        <v>51</v>
      </c>
      <c r="AP162" s="41"/>
    </row>
    <row r="163" spans="1:42" s="40" customFormat="1" ht="18.75" hidden="1" customHeight="1">
      <c r="A163" s="40">
        <v>52</v>
      </c>
      <c r="B163" s="40" t="s">
        <v>80</v>
      </c>
      <c r="C163" s="43">
        <v>50000</v>
      </c>
      <c r="D163" s="40" t="s">
        <v>68</v>
      </c>
      <c r="E163" s="44">
        <v>52</v>
      </c>
      <c r="AP163" s="41"/>
    </row>
    <row r="164" spans="1:42" s="40" customFormat="1" ht="18.75" hidden="1" customHeight="1">
      <c r="A164" s="40">
        <v>53</v>
      </c>
      <c r="B164" s="40" t="s">
        <v>81</v>
      </c>
      <c r="C164" s="43">
        <v>60000</v>
      </c>
      <c r="D164" s="40" t="s">
        <v>68</v>
      </c>
      <c r="E164" s="44">
        <v>53</v>
      </c>
      <c r="AP164" s="41"/>
    </row>
    <row r="165" spans="1:42" s="40" customFormat="1" ht="18.75" hidden="1" customHeight="1">
      <c r="A165" s="40">
        <v>54</v>
      </c>
      <c r="B165" s="40" t="s">
        <v>82</v>
      </c>
      <c r="C165" s="43">
        <v>70000</v>
      </c>
      <c r="D165" s="40" t="s">
        <v>68</v>
      </c>
      <c r="E165" s="44">
        <v>54</v>
      </c>
      <c r="AP165" s="41"/>
    </row>
    <row r="166" spans="1:42" s="40" customFormat="1" ht="18.75" hidden="1" customHeight="1">
      <c r="A166" s="40">
        <v>55</v>
      </c>
      <c r="B166" s="40" t="s">
        <v>83</v>
      </c>
      <c r="C166" s="43">
        <v>10000</v>
      </c>
      <c r="D166" s="40" t="s">
        <v>68</v>
      </c>
      <c r="E166" s="44">
        <v>55</v>
      </c>
      <c r="AP166" s="41"/>
    </row>
    <row r="167" spans="1:42" s="40" customFormat="1" ht="18.75" hidden="1" customHeight="1">
      <c r="A167" s="40">
        <v>56</v>
      </c>
      <c r="B167" s="40" t="s">
        <v>84</v>
      </c>
      <c r="C167" s="43">
        <v>20000</v>
      </c>
      <c r="D167" s="40" t="s">
        <v>68</v>
      </c>
      <c r="E167" s="44">
        <v>56</v>
      </c>
      <c r="AP167" s="41"/>
    </row>
    <row r="168" spans="1:42" s="40" customFormat="1" ht="18.75" hidden="1" customHeight="1">
      <c r="B168" s="44"/>
      <c r="C168" s="44"/>
      <c r="D168" s="44"/>
      <c r="E168" s="44"/>
      <c r="G168" s="44"/>
      <c r="AP168" s="41"/>
    </row>
    <row r="169" spans="1:42" s="40" customFormat="1" ht="18.75" customHeight="1">
      <c r="AP169" s="41"/>
    </row>
    <row r="170" spans="1:42" s="40" customFormat="1" ht="18.75" customHeight="1">
      <c r="AP170" s="41"/>
    </row>
    <row r="171" spans="1:42" s="40" customFormat="1" ht="18.75" customHeight="1">
      <c r="AP171" s="41"/>
    </row>
    <row r="172" spans="1:42" s="40" customFormat="1" ht="18.75" customHeight="1">
      <c r="AP172" s="41"/>
    </row>
    <row r="173" spans="1:42" s="40" customFormat="1" ht="18.75" customHeight="1">
      <c r="AP173" s="41"/>
    </row>
    <row r="174" spans="1:42" s="40" customFormat="1" ht="18.75" customHeight="1">
      <c r="AP174" s="41"/>
    </row>
    <row r="175" spans="1:42" s="40" customFormat="1" ht="18.75" customHeight="1">
      <c r="AP175" s="41"/>
    </row>
    <row r="176" spans="1:42" s="40" customFormat="1" ht="18.75" customHeight="1">
      <c r="AP176" s="41"/>
    </row>
    <row r="177" spans="42:42" s="40" customFormat="1" ht="18.75" customHeight="1">
      <c r="AP177" s="41"/>
    </row>
  </sheetData>
  <sheetProtection algorithmName="SHA-512" hashValue="3gWiDZQSxMgtuF6FQenbphHIy7wAqzCcUbmp4PZRfxsV7LXwEwYG8gn+5kUjM84XFvq/ocNLpK8WTW9UhcqFiQ==" saltValue="uxa9cimZuQtxiQsmz6QyHw==" spinCount="100000" sheet="1" selectLockedCells="1" autoFilter="0"/>
  <mergeCells count="97">
    <mergeCell ref="B40:AM40"/>
    <mergeCell ref="A36:D36"/>
    <mergeCell ref="E36:I36"/>
    <mergeCell ref="J36:AM36"/>
    <mergeCell ref="A38:AM38"/>
    <mergeCell ref="B39:AM39"/>
    <mergeCell ref="A108:AM108"/>
    <mergeCell ref="B109:W109"/>
    <mergeCell ref="X109:AM109"/>
    <mergeCell ref="B110:W110"/>
    <mergeCell ref="X110:AM110"/>
    <mergeCell ref="A32:D32"/>
    <mergeCell ref="E32:I32"/>
    <mergeCell ref="J32:AM32"/>
    <mergeCell ref="A33:D33"/>
    <mergeCell ref="E33:I33"/>
    <mergeCell ref="J33:AM33"/>
    <mergeCell ref="A34:D34"/>
    <mergeCell ref="E34:I34"/>
    <mergeCell ref="J34:AM34"/>
    <mergeCell ref="A35:D35"/>
    <mergeCell ref="E35:I35"/>
    <mergeCell ref="J35:AM35"/>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6:F26"/>
    <mergeCell ref="G26:J26"/>
    <mergeCell ref="K26:S26"/>
    <mergeCell ref="T26:AM26"/>
    <mergeCell ref="A30:D30"/>
    <mergeCell ref="E30:I30"/>
    <mergeCell ref="J30:AM30"/>
    <mergeCell ref="A22:D22"/>
    <mergeCell ref="E22:I22"/>
    <mergeCell ref="J22:AM22"/>
    <mergeCell ref="A25:F25"/>
    <mergeCell ref="G25:AM25"/>
    <mergeCell ref="A18:D18"/>
    <mergeCell ref="E18:I18"/>
    <mergeCell ref="J18:AM18"/>
    <mergeCell ref="A19:D19"/>
    <mergeCell ref="E19:I19"/>
    <mergeCell ref="J19:AM19"/>
    <mergeCell ref="A20:D20"/>
    <mergeCell ref="E20:I20"/>
    <mergeCell ref="J20:AM20"/>
    <mergeCell ref="A21:D21"/>
    <mergeCell ref="E21:I21"/>
    <mergeCell ref="J21:AM21"/>
    <mergeCell ref="A16:D16"/>
    <mergeCell ref="E16:I16"/>
    <mergeCell ref="J16:AM16"/>
    <mergeCell ref="A17:D17"/>
    <mergeCell ref="E17:I17"/>
    <mergeCell ref="J17:AM17"/>
    <mergeCell ref="A12:D12"/>
    <mergeCell ref="E12:AM12"/>
    <mergeCell ref="A13:D13"/>
    <mergeCell ref="E13:AM13"/>
    <mergeCell ref="AD15:AG15"/>
    <mergeCell ref="AH15:AL15"/>
    <mergeCell ref="B15:D15"/>
    <mergeCell ref="E15:H15"/>
    <mergeCell ref="J15:M15"/>
    <mergeCell ref="N15:R15"/>
    <mergeCell ref="T15:W15"/>
    <mergeCell ref="X15:AB15"/>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s>
  <phoneticPr fontId="5"/>
  <conditionalFormatting sqref="A2:AM2">
    <cfRule type="containsText" dxfId="8" priority="1" operator="containsText" text="エラー">
      <formula>NOT(ISERROR(SEARCH("エラー",A2)))</formula>
    </cfRule>
  </conditionalFormatting>
  <dataValidations count="5">
    <dataValidation type="list" imeMode="disabled" allowBlank="1" showInputMessage="1" showErrorMessage="1" sqref="A39:A104" xr:uid="{00000000-0002-0000-0900-000000000000}">
      <formula1>"○"</formula1>
    </dataValidation>
    <dataValidation imeMode="fullKatakana" allowBlank="1" showInputMessage="1" showErrorMessage="1" sqref="L3:AF3" xr:uid="{562EFCB9-567B-40D3-A55E-EEF47AFCBDFA}"/>
    <dataValidation imeMode="off" allowBlank="1" showInputMessage="1" showErrorMessage="1" sqref="AC8:AM8 P8:Y8" xr:uid="{00000000-0002-0000-0900-000002000000}"/>
    <dataValidation type="textLength" imeMode="disabled" operator="equal" allowBlank="1" showInputMessage="1" showErrorMessage="1" errorTitle="事業所番号" error="10桁で入力してください。" sqref="AG4:AM4" xr:uid="{00000000-0002-0000-0900-000003000000}">
      <formula1>10</formula1>
    </dataValidation>
    <dataValidation type="list" allowBlank="1" showInputMessage="1" showErrorMessage="1" sqref="A109:A110" xr:uid="{00000000-0002-0000-0900-000004000000}">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5000000}">
          <x14:formula1>
            <xm:f>プルダウン!$I$1:$I$2</xm:f>
          </x14:formula1>
          <xm:sqref>G26:J26</xm:sqref>
        </x14:dataValidation>
        <x14:dataValidation type="list" allowBlank="1" showInputMessage="1" showErrorMessage="1" xr:uid="{00000000-0002-0000-0900-000006000000}">
          <x14:formula1>
            <xm:f>プルダウン!$H$1:$H$3</xm:f>
          </x14:formula1>
          <xm:sqref>A17:D21 A31:D35</xm:sqref>
        </x14:dataValidation>
        <x14:dataValidation type="list" allowBlank="1" showInputMessage="1" showErrorMessage="1" xr:uid="{00000000-0002-0000-0900-000007000000}">
          <x14:formula1>
            <xm:f>プルダウン!$B$1:$B$3</xm:f>
          </x14:formula1>
          <xm:sqref>L5:AK5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V177"/>
  <sheetViews>
    <sheetView showGridLines="0" view="pageBreakPreview" zoomScaleNormal="120" zoomScaleSheetLayoutView="100" workbookViewId="0">
      <selection activeCell="L3" sqref="L3:AF3"/>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168</v>
      </c>
    </row>
    <row r="2" spans="1:47" ht="14">
      <c r="A2" s="281" t="str">
        <f>IF(AG4&lt;&gt;"",IF(OR(AU4&lt;&gt;"",AU11&lt;&gt;"",AU24&lt;&gt;""),"エラー：未入力の項目がありますので、入力してください。",""),"")</f>
        <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row>
    <row r="3" spans="1:47" s="28" customFormat="1" ht="12" customHeight="1">
      <c r="A3" s="283" t="s">
        <v>21</v>
      </c>
      <c r="B3" s="56" t="s">
        <v>0</v>
      </c>
      <c r="C3" s="57"/>
      <c r="D3" s="57"/>
      <c r="E3" s="56"/>
      <c r="F3" s="56"/>
      <c r="G3" s="56"/>
      <c r="H3" s="56"/>
      <c r="I3" s="56"/>
      <c r="J3" s="56"/>
      <c r="K3" s="58"/>
      <c r="L3" s="286"/>
      <c r="M3" s="286"/>
      <c r="N3" s="286"/>
      <c r="O3" s="286"/>
      <c r="P3" s="286"/>
      <c r="Q3" s="286"/>
      <c r="R3" s="286"/>
      <c r="S3" s="286"/>
      <c r="T3" s="286"/>
      <c r="U3" s="286"/>
      <c r="V3" s="286"/>
      <c r="W3" s="286"/>
      <c r="X3" s="286"/>
      <c r="Y3" s="286"/>
      <c r="Z3" s="286"/>
      <c r="AA3" s="286"/>
      <c r="AB3" s="286"/>
      <c r="AC3" s="286"/>
      <c r="AD3" s="286"/>
      <c r="AE3" s="286"/>
      <c r="AF3" s="287"/>
      <c r="AG3" s="288" t="s">
        <v>128</v>
      </c>
      <c r="AH3" s="289"/>
      <c r="AI3" s="289"/>
      <c r="AJ3" s="289"/>
      <c r="AK3" s="289"/>
      <c r="AL3" s="289"/>
      <c r="AM3" s="290"/>
      <c r="AP3" s="29"/>
    </row>
    <row r="4" spans="1:47" s="28" customFormat="1" ht="20.25" customHeight="1">
      <c r="A4" s="284"/>
      <c r="B4" s="59" t="s">
        <v>160</v>
      </c>
      <c r="C4" s="60"/>
      <c r="D4" s="60"/>
      <c r="E4" s="59"/>
      <c r="F4" s="59"/>
      <c r="G4" s="59"/>
      <c r="H4" s="59"/>
      <c r="I4" s="59"/>
      <c r="J4" s="59"/>
      <c r="K4" s="61"/>
      <c r="L4" s="257"/>
      <c r="M4" s="258"/>
      <c r="N4" s="258"/>
      <c r="O4" s="258"/>
      <c r="P4" s="258"/>
      <c r="Q4" s="258"/>
      <c r="R4" s="258"/>
      <c r="S4" s="258"/>
      <c r="T4" s="258"/>
      <c r="U4" s="258"/>
      <c r="V4" s="258"/>
      <c r="W4" s="258"/>
      <c r="X4" s="258"/>
      <c r="Y4" s="258"/>
      <c r="Z4" s="258"/>
      <c r="AA4" s="258"/>
      <c r="AB4" s="258"/>
      <c r="AC4" s="258"/>
      <c r="AD4" s="258"/>
      <c r="AE4" s="258"/>
      <c r="AF4" s="259"/>
      <c r="AG4" s="263"/>
      <c r="AH4" s="264"/>
      <c r="AI4" s="264"/>
      <c r="AJ4" s="264"/>
      <c r="AK4" s="264"/>
      <c r="AL4" s="264"/>
      <c r="AM4" s="265"/>
      <c r="AP4" s="239"/>
      <c r="AQ4" s="239"/>
      <c r="AR4" s="239"/>
      <c r="AS4" s="239"/>
      <c r="AT4" s="239"/>
      <c r="AU4" s="71" t="str">
        <f>IF(AG4&lt;&gt;"",IF(OR(L5="",AC8="",L9=""),"基本情報エラー：未入力の項目がありますので、入力してください。",""),"")</f>
        <v/>
      </c>
    </row>
    <row r="5" spans="1:47" s="28" customFormat="1" ht="21.75" customHeight="1">
      <c r="A5" s="284"/>
      <c r="B5" s="240" t="s">
        <v>25</v>
      </c>
      <c r="C5" s="240"/>
      <c r="D5" s="240"/>
      <c r="E5" s="240"/>
      <c r="F5" s="240"/>
      <c r="G5" s="240"/>
      <c r="H5" s="240"/>
      <c r="I5" s="240"/>
      <c r="J5" s="240"/>
      <c r="K5" s="241"/>
      <c r="L5" s="242"/>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4"/>
      <c r="AL5" s="86"/>
      <c r="AM5" s="87"/>
      <c r="AP5" s="41"/>
      <c r="AQ5" s="41"/>
      <c r="AR5" s="41"/>
      <c r="AS5" s="41"/>
      <c r="AT5" s="41"/>
    </row>
    <row r="6" spans="1:47" s="28" customFormat="1" ht="17.25" customHeight="1">
      <c r="A6" s="284"/>
      <c r="B6" s="250" t="s">
        <v>161</v>
      </c>
      <c r="C6" s="250"/>
      <c r="D6" s="250"/>
      <c r="E6" s="250"/>
      <c r="F6" s="250"/>
      <c r="G6" s="250"/>
      <c r="H6" s="250"/>
      <c r="I6" s="250"/>
      <c r="J6" s="250"/>
      <c r="K6" s="251"/>
      <c r="L6" s="92" t="s">
        <v>5</v>
      </c>
      <c r="M6" s="92"/>
      <c r="N6" s="92"/>
      <c r="O6" s="92"/>
      <c r="P6" s="92"/>
      <c r="Q6" s="266"/>
      <c r="R6" s="266"/>
      <c r="S6" s="266"/>
      <c r="T6" s="266"/>
      <c r="U6" s="266"/>
      <c r="V6" s="266"/>
      <c r="W6" s="92" t="s">
        <v>6</v>
      </c>
      <c r="X6" s="92"/>
      <c r="Y6" s="92"/>
      <c r="Z6" s="92"/>
      <c r="AA6" s="92"/>
      <c r="AB6" s="92"/>
      <c r="AC6" s="254"/>
      <c r="AD6" s="254"/>
      <c r="AE6" s="254"/>
      <c r="AF6" s="254"/>
      <c r="AG6" s="254"/>
      <c r="AH6" s="254"/>
      <c r="AI6" s="254"/>
      <c r="AJ6" s="254"/>
      <c r="AK6" s="254"/>
      <c r="AL6" s="254"/>
      <c r="AM6" s="255"/>
      <c r="AP6" s="29"/>
      <c r="AT6" s="256"/>
    </row>
    <row r="7" spans="1:47" s="28" customFormat="1" ht="20.25" customHeight="1">
      <c r="A7" s="284"/>
      <c r="B7" s="252"/>
      <c r="C7" s="252"/>
      <c r="D7" s="252"/>
      <c r="E7" s="252"/>
      <c r="F7" s="252"/>
      <c r="G7" s="252"/>
      <c r="H7" s="252"/>
      <c r="I7" s="252"/>
      <c r="J7" s="252"/>
      <c r="K7" s="253"/>
      <c r="L7" s="257"/>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9"/>
      <c r="AP7" s="29"/>
      <c r="AT7" s="256"/>
    </row>
    <row r="8" spans="1:47" s="28" customFormat="1" ht="21" customHeight="1">
      <c r="A8" s="284"/>
      <c r="B8" s="62" t="s">
        <v>7</v>
      </c>
      <c r="C8" s="80"/>
      <c r="D8" s="80"/>
      <c r="E8" s="62"/>
      <c r="F8" s="62"/>
      <c r="G8" s="62"/>
      <c r="H8" s="62"/>
      <c r="I8" s="62"/>
      <c r="J8" s="62"/>
      <c r="K8" s="63"/>
      <c r="L8" s="260" t="s">
        <v>8</v>
      </c>
      <c r="M8" s="261"/>
      <c r="N8" s="261"/>
      <c r="O8" s="262"/>
      <c r="P8" s="245"/>
      <c r="Q8" s="246"/>
      <c r="R8" s="246"/>
      <c r="S8" s="246"/>
      <c r="T8" s="246"/>
      <c r="U8" s="246"/>
      <c r="V8" s="246"/>
      <c r="W8" s="246"/>
      <c r="X8" s="246"/>
      <c r="Y8" s="246"/>
      <c r="Z8" s="260" t="s">
        <v>24</v>
      </c>
      <c r="AA8" s="261"/>
      <c r="AB8" s="262"/>
      <c r="AC8" s="298"/>
      <c r="AD8" s="248"/>
      <c r="AE8" s="248"/>
      <c r="AF8" s="248"/>
      <c r="AG8" s="248"/>
      <c r="AH8" s="248"/>
      <c r="AI8" s="248"/>
      <c r="AJ8" s="248"/>
      <c r="AK8" s="248"/>
      <c r="AL8" s="248"/>
      <c r="AM8" s="249"/>
      <c r="AO8" s="28" t="str">
        <f>IFERROR(VLOOKUP(AG4,#REF!,8,0),"")</f>
        <v/>
      </c>
      <c r="AP8" s="29"/>
    </row>
    <row r="9" spans="1:47" s="28" customFormat="1" ht="20.25" customHeight="1">
      <c r="A9" s="285"/>
      <c r="B9" s="62" t="s">
        <v>20</v>
      </c>
      <c r="C9" s="80"/>
      <c r="D9" s="80"/>
      <c r="E9" s="62"/>
      <c r="F9" s="62"/>
      <c r="G9" s="62"/>
      <c r="H9" s="62"/>
      <c r="I9" s="62"/>
      <c r="J9" s="62"/>
      <c r="K9" s="63"/>
      <c r="L9" s="293"/>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c r="AP9" s="29"/>
    </row>
    <row r="10" spans="1:47" s="28" customFormat="1" ht="10" customHeight="1">
      <c r="A10" s="54"/>
      <c r="B10" s="2"/>
      <c r="C10" s="3"/>
      <c r="D10" s="3"/>
      <c r="E10" s="2"/>
      <c r="F10" s="2"/>
      <c r="G10" s="2"/>
      <c r="H10" s="2"/>
      <c r="I10" s="2"/>
      <c r="J10" s="2"/>
      <c r="K10" s="2"/>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P10" s="29"/>
    </row>
    <row r="11" spans="1:47" s="28" customFormat="1" ht="19.5" customHeight="1">
      <c r="A11" s="66" t="s">
        <v>291</v>
      </c>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71" t="str">
        <f>IF(E22&lt;&gt;0,IF(OR(E12="",E13="",A17="",J17=""),"基本情報エラー：未入力の項目がありますので、入力してください。",""),"")</f>
        <v/>
      </c>
    </row>
    <row r="12" spans="1:47" s="28" customFormat="1" ht="19.5" customHeight="1">
      <c r="A12" s="291" t="s">
        <v>158</v>
      </c>
      <c r="B12" s="291"/>
      <c r="C12" s="291"/>
      <c r="D12" s="291"/>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P12" s="29"/>
    </row>
    <row r="13" spans="1:47" s="28" customFormat="1" ht="19.5" customHeight="1">
      <c r="A13" s="291" t="s">
        <v>159</v>
      </c>
      <c r="B13" s="291"/>
      <c r="C13" s="291"/>
      <c r="D13" s="291"/>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P13" s="29"/>
    </row>
    <row r="14" spans="1:47" s="28" customFormat="1" ht="10" customHeight="1" thickBot="1">
      <c r="I14" s="30"/>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29"/>
    </row>
    <row r="15" spans="1:47" s="28" customFormat="1" ht="23.25" customHeight="1" thickBot="1">
      <c r="A15" s="67"/>
      <c r="B15" s="191" t="s">
        <v>170</v>
      </c>
      <c r="C15" s="191"/>
      <c r="D15" s="191"/>
      <c r="E15" s="192">
        <f>E22</f>
        <v>0</v>
      </c>
      <c r="F15" s="193"/>
      <c r="G15" s="193"/>
      <c r="H15" s="194"/>
      <c r="I15" s="55" t="s">
        <v>127</v>
      </c>
      <c r="J15" s="191" t="s">
        <v>171</v>
      </c>
      <c r="K15" s="191"/>
      <c r="L15" s="191"/>
      <c r="M15" s="191"/>
      <c r="N15" s="184">
        <v>200000</v>
      </c>
      <c r="O15" s="185"/>
      <c r="P15" s="185"/>
      <c r="Q15" s="185"/>
      <c r="R15" s="185"/>
      <c r="S15" s="89" t="s">
        <v>127</v>
      </c>
      <c r="T15" s="195" t="s">
        <v>169</v>
      </c>
      <c r="U15" s="196"/>
      <c r="V15" s="196"/>
      <c r="W15" s="197"/>
      <c r="X15" s="184">
        <f>MIN(E15,N15)</f>
        <v>0</v>
      </c>
      <c r="Y15" s="185"/>
      <c r="Z15" s="185"/>
      <c r="AA15" s="185"/>
      <c r="AB15" s="185"/>
      <c r="AC15" s="90" t="s">
        <v>127</v>
      </c>
      <c r="AD15" s="186" t="s">
        <v>296</v>
      </c>
      <c r="AE15" s="187"/>
      <c r="AF15" s="187"/>
      <c r="AG15" s="188"/>
      <c r="AH15" s="189">
        <f>ROUNDDOWN(X15*4/5,-3)</f>
        <v>0</v>
      </c>
      <c r="AI15" s="190"/>
      <c r="AJ15" s="190"/>
      <c r="AK15" s="190"/>
      <c r="AL15" s="190"/>
      <c r="AM15" s="91" t="s">
        <v>127</v>
      </c>
      <c r="AP15" s="29"/>
    </row>
    <row r="16" spans="1:47" s="28" customFormat="1" ht="15" customHeight="1">
      <c r="A16" s="232" t="s">
        <v>152</v>
      </c>
      <c r="B16" s="232"/>
      <c r="C16" s="232"/>
      <c r="D16" s="232"/>
      <c r="E16" s="232" t="s">
        <v>157</v>
      </c>
      <c r="F16" s="232"/>
      <c r="G16" s="232"/>
      <c r="H16" s="232"/>
      <c r="I16" s="232"/>
      <c r="J16" s="230" t="s">
        <v>153</v>
      </c>
      <c r="K16" s="230"/>
      <c r="L16" s="230"/>
      <c r="M16" s="230"/>
      <c r="N16" s="230"/>
      <c r="O16" s="230"/>
      <c r="P16" s="230"/>
      <c r="Q16" s="230"/>
      <c r="R16" s="230"/>
      <c r="S16" s="230"/>
      <c r="T16" s="230"/>
      <c r="U16" s="230"/>
      <c r="V16" s="230"/>
      <c r="W16" s="230"/>
      <c r="X16" s="230"/>
      <c r="Y16" s="230"/>
      <c r="Z16" s="230"/>
      <c r="AA16" s="230"/>
      <c r="AB16" s="230"/>
      <c r="AC16" s="230"/>
      <c r="AD16" s="233"/>
      <c r="AE16" s="233"/>
      <c r="AF16" s="233"/>
      <c r="AG16" s="233"/>
      <c r="AH16" s="233"/>
      <c r="AI16" s="233"/>
      <c r="AJ16" s="233"/>
      <c r="AK16" s="233"/>
      <c r="AL16" s="233"/>
      <c r="AM16" s="234"/>
      <c r="AP16" s="29"/>
    </row>
    <row r="17" spans="1:48" s="28" customFormat="1" ht="15" customHeight="1">
      <c r="A17" s="235"/>
      <c r="B17" s="236"/>
      <c r="C17" s="236"/>
      <c r="D17" s="237"/>
      <c r="E17" s="296"/>
      <c r="F17" s="297"/>
      <c r="G17" s="297"/>
      <c r="H17" s="297"/>
      <c r="I17" s="297"/>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P17" s="29"/>
    </row>
    <row r="18" spans="1:48" s="28" customFormat="1" ht="15" customHeight="1">
      <c r="A18" s="221"/>
      <c r="B18" s="222"/>
      <c r="C18" s="222"/>
      <c r="D18" s="223"/>
      <c r="E18" s="201"/>
      <c r="F18" s="202"/>
      <c r="G18" s="202"/>
      <c r="H18" s="202"/>
      <c r="I18" s="202"/>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P18" s="29"/>
    </row>
    <row r="19" spans="1:48" s="28" customFormat="1" ht="15" customHeight="1">
      <c r="A19" s="221"/>
      <c r="B19" s="222"/>
      <c r="C19" s="222"/>
      <c r="D19" s="223"/>
      <c r="E19" s="201"/>
      <c r="F19" s="202"/>
      <c r="G19" s="202"/>
      <c r="H19" s="202"/>
      <c r="I19" s="202"/>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P19" s="29"/>
    </row>
    <row r="20" spans="1:48" s="28" customFormat="1" ht="15" customHeight="1">
      <c r="A20" s="221"/>
      <c r="B20" s="222"/>
      <c r="C20" s="222"/>
      <c r="D20" s="223"/>
      <c r="E20" s="201"/>
      <c r="F20" s="202"/>
      <c r="G20" s="202"/>
      <c r="H20" s="202"/>
      <c r="I20" s="202"/>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P20" s="29"/>
    </row>
    <row r="21" spans="1:48" s="28" customFormat="1" ht="15" customHeight="1">
      <c r="A21" s="225"/>
      <c r="B21" s="226"/>
      <c r="C21" s="226"/>
      <c r="D21" s="227"/>
      <c r="E21" s="203"/>
      <c r="F21" s="204"/>
      <c r="G21" s="204"/>
      <c r="H21" s="204"/>
      <c r="I21" s="204"/>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29"/>
    </row>
    <row r="22" spans="1:48" s="28" customFormat="1" ht="15" customHeight="1">
      <c r="A22" s="198" t="s">
        <v>27</v>
      </c>
      <c r="B22" s="199"/>
      <c r="C22" s="199"/>
      <c r="D22" s="200"/>
      <c r="E22" s="205">
        <f>SUM(E17:I21)</f>
        <v>0</v>
      </c>
      <c r="F22" s="206"/>
      <c r="G22" s="206"/>
      <c r="H22" s="206"/>
      <c r="I22" s="206"/>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P22" s="29"/>
    </row>
    <row r="23" spans="1:48" s="28" customFormat="1" ht="10" customHeight="1">
      <c r="A23" s="54"/>
      <c r="B23" s="2"/>
      <c r="C23" s="3"/>
      <c r="D23" s="3"/>
      <c r="E23" s="2"/>
      <c r="F23" s="2"/>
      <c r="G23" s="2"/>
      <c r="H23" s="2"/>
      <c r="I23" s="2"/>
      <c r="J23" s="2"/>
      <c r="K23" s="2"/>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P23" s="29"/>
    </row>
    <row r="24" spans="1:48" s="28" customFormat="1" ht="19.5" customHeight="1">
      <c r="A24" s="66" t="s">
        <v>292</v>
      </c>
      <c r="I24" s="30"/>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29"/>
      <c r="AU24" s="71" t="str">
        <f>IF(E36&lt;&gt;0,IF(OR(G25="",G26="",G27="",A31="",J31=""),"基本情報エラー：未入力の項目がありますので、入力してください。",""),"")</f>
        <v/>
      </c>
    </row>
    <row r="25" spans="1:48" s="28" customFormat="1" ht="19.5" customHeight="1">
      <c r="A25" s="208" t="s">
        <v>162</v>
      </c>
      <c r="B25" s="209"/>
      <c r="C25" s="209"/>
      <c r="D25" s="209"/>
      <c r="E25" s="209"/>
      <c r="F25" s="209"/>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P25" s="29"/>
      <c r="AU25" s="40" t="s">
        <v>269</v>
      </c>
    </row>
    <row r="26" spans="1:48" s="28" customFormat="1" ht="19.5" customHeight="1">
      <c r="A26" s="208" t="s">
        <v>165</v>
      </c>
      <c r="B26" s="209"/>
      <c r="C26" s="209"/>
      <c r="D26" s="209"/>
      <c r="E26" s="209"/>
      <c r="F26" s="209"/>
      <c r="G26" s="218"/>
      <c r="H26" s="219"/>
      <c r="I26" s="219"/>
      <c r="J26" s="220"/>
      <c r="K26" s="208" t="s">
        <v>164</v>
      </c>
      <c r="L26" s="209"/>
      <c r="M26" s="209"/>
      <c r="N26" s="209"/>
      <c r="O26" s="209"/>
      <c r="P26" s="209"/>
      <c r="Q26" s="209"/>
      <c r="R26" s="209"/>
      <c r="S26" s="211"/>
      <c r="T26" s="215"/>
      <c r="U26" s="216"/>
      <c r="V26" s="216"/>
      <c r="W26" s="216"/>
      <c r="X26" s="216"/>
      <c r="Y26" s="216"/>
      <c r="Z26" s="216"/>
      <c r="AA26" s="216"/>
      <c r="AB26" s="216"/>
      <c r="AC26" s="216"/>
      <c r="AD26" s="216"/>
      <c r="AE26" s="216"/>
      <c r="AF26" s="216"/>
      <c r="AG26" s="216"/>
      <c r="AH26" s="216"/>
      <c r="AI26" s="216"/>
      <c r="AJ26" s="216"/>
      <c r="AK26" s="216"/>
      <c r="AL26" s="216"/>
      <c r="AM26" s="217"/>
      <c r="AP26" s="29"/>
      <c r="AU26" s="74"/>
      <c r="AV26" s="74" t="s">
        <v>284</v>
      </c>
    </row>
    <row r="27" spans="1:48" s="28" customFormat="1" ht="19.5" customHeight="1">
      <c r="A27" s="208" t="s">
        <v>163</v>
      </c>
      <c r="B27" s="209"/>
      <c r="C27" s="209"/>
      <c r="D27" s="209"/>
      <c r="E27" s="209"/>
      <c r="F27" s="211"/>
      <c r="G27" s="212"/>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4"/>
      <c r="AP27" s="29"/>
      <c r="AU27" s="74"/>
      <c r="AV27" s="74" t="str">
        <f>IFERROR(VLOOKUP(G26,AU28:AV29,2,0),"")</f>
        <v/>
      </c>
    </row>
    <row r="28" spans="1:48" s="28" customFormat="1" ht="10" customHeight="1" thickBot="1">
      <c r="I28" s="30"/>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29"/>
      <c r="AU28" s="74" t="s">
        <v>166</v>
      </c>
      <c r="AV28" s="74" t="str">
        <f>G25&amp;"及び"&amp;T26</f>
        <v>及び</v>
      </c>
    </row>
    <row r="29" spans="1:48" s="28" customFormat="1" ht="23.25" customHeight="1" thickBot="1">
      <c r="A29" s="67"/>
      <c r="B29" s="191" t="s">
        <v>170</v>
      </c>
      <c r="C29" s="191"/>
      <c r="D29" s="191"/>
      <c r="E29" s="192">
        <f>E36</f>
        <v>0</v>
      </c>
      <c r="F29" s="193"/>
      <c r="G29" s="193"/>
      <c r="H29" s="194"/>
      <c r="I29" s="55" t="s">
        <v>127</v>
      </c>
      <c r="J29" s="191" t="s">
        <v>171</v>
      </c>
      <c r="K29" s="191"/>
      <c r="L29" s="191"/>
      <c r="M29" s="191"/>
      <c r="N29" s="184">
        <f>IFERROR(VLOOKUP(G26,プルダウン!I1:J2,2,0),0)</f>
        <v>0</v>
      </c>
      <c r="O29" s="185"/>
      <c r="P29" s="185"/>
      <c r="Q29" s="185"/>
      <c r="R29" s="185"/>
      <c r="S29" s="89" t="s">
        <v>127</v>
      </c>
      <c r="T29" s="195" t="s">
        <v>169</v>
      </c>
      <c r="U29" s="196"/>
      <c r="V29" s="196"/>
      <c r="W29" s="197"/>
      <c r="X29" s="184">
        <f>MIN(E29,N29)</f>
        <v>0</v>
      </c>
      <c r="Y29" s="185"/>
      <c r="Z29" s="185"/>
      <c r="AA29" s="185"/>
      <c r="AB29" s="185"/>
      <c r="AC29" s="90" t="s">
        <v>127</v>
      </c>
      <c r="AD29" s="186" t="s">
        <v>296</v>
      </c>
      <c r="AE29" s="187"/>
      <c r="AF29" s="187"/>
      <c r="AG29" s="188"/>
      <c r="AH29" s="189">
        <f>ROUNDDOWN(X29*4/5,-3)</f>
        <v>0</v>
      </c>
      <c r="AI29" s="190"/>
      <c r="AJ29" s="190"/>
      <c r="AK29" s="190"/>
      <c r="AL29" s="190"/>
      <c r="AM29" s="91" t="s">
        <v>127</v>
      </c>
      <c r="AP29" s="29"/>
      <c r="AU29" s="74" t="s">
        <v>167</v>
      </c>
      <c r="AV29" s="74">
        <f>G25</f>
        <v>0</v>
      </c>
    </row>
    <row r="30" spans="1:48" s="28" customFormat="1" ht="15" customHeight="1">
      <c r="A30" s="229" t="s">
        <v>152</v>
      </c>
      <c r="B30" s="230"/>
      <c r="C30" s="230"/>
      <c r="D30" s="231"/>
      <c r="E30" s="232" t="s">
        <v>157</v>
      </c>
      <c r="F30" s="232"/>
      <c r="G30" s="232"/>
      <c r="H30" s="232"/>
      <c r="I30" s="232"/>
      <c r="J30" s="230" t="s">
        <v>153</v>
      </c>
      <c r="K30" s="230"/>
      <c r="L30" s="230"/>
      <c r="M30" s="230"/>
      <c r="N30" s="230"/>
      <c r="O30" s="230"/>
      <c r="P30" s="230"/>
      <c r="Q30" s="230"/>
      <c r="R30" s="230"/>
      <c r="S30" s="230"/>
      <c r="T30" s="230"/>
      <c r="U30" s="230"/>
      <c r="V30" s="230"/>
      <c r="W30" s="230"/>
      <c r="X30" s="230"/>
      <c r="Y30" s="230"/>
      <c r="Z30" s="230"/>
      <c r="AA30" s="230"/>
      <c r="AB30" s="230"/>
      <c r="AC30" s="230"/>
      <c r="AD30" s="233"/>
      <c r="AE30" s="233"/>
      <c r="AF30" s="233"/>
      <c r="AG30" s="233"/>
      <c r="AH30" s="233"/>
      <c r="AI30" s="233"/>
      <c r="AJ30" s="233"/>
      <c r="AK30" s="233"/>
      <c r="AL30" s="233"/>
      <c r="AM30" s="234"/>
      <c r="AP30" s="29"/>
    </row>
    <row r="31" spans="1:48" s="28" customFormat="1" ht="15" customHeight="1">
      <c r="A31" s="235"/>
      <c r="B31" s="236"/>
      <c r="C31" s="236"/>
      <c r="D31" s="237"/>
      <c r="E31" s="296"/>
      <c r="F31" s="297"/>
      <c r="G31" s="297"/>
      <c r="H31" s="297"/>
      <c r="I31" s="297"/>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P31" s="29"/>
    </row>
    <row r="32" spans="1:48" s="28" customFormat="1" ht="15" customHeight="1">
      <c r="A32" s="221"/>
      <c r="B32" s="222"/>
      <c r="C32" s="222"/>
      <c r="D32" s="223"/>
      <c r="E32" s="201"/>
      <c r="F32" s="202"/>
      <c r="G32" s="202"/>
      <c r="H32" s="202"/>
      <c r="I32" s="202"/>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P32" s="29"/>
    </row>
    <row r="33" spans="1:42" s="28" customFormat="1" ht="15" customHeight="1">
      <c r="A33" s="221"/>
      <c r="B33" s="222"/>
      <c r="C33" s="222"/>
      <c r="D33" s="223"/>
      <c r="E33" s="201"/>
      <c r="F33" s="202"/>
      <c r="G33" s="202"/>
      <c r="H33" s="202"/>
      <c r="I33" s="202"/>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P33" s="29"/>
    </row>
    <row r="34" spans="1:42" s="28" customFormat="1" ht="15" customHeight="1">
      <c r="A34" s="221"/>
      <c r="B34" s="222"/>
      <c r="C34" s="222"/>
      <c r="D34" s="223"/>
      <c r="E34" s="201"/>
      <c r="F34" s="202"/>
      <c r="G34" s="202"/>
      <c r="H34" s="202"/>
      <c r="I34" s="202"/>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P34" s="29"/>
    </row>
    <row r="35" spans="1:42" s="28" customFormat="1" ht="15" customHeight="1">
      <c r="A35" s="225"/>
      <c r="B35" s="226"/>
      <c r="C35" s="226"/>
      <c r="D35" s="227"/>
      <c r="E35" s="203"/>
      <c r="F35" s="204"/>
      <c r="G35" s="204"/>
      <c r="H35" s="204"/>
      <c r="I35" s="204"/>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29"/>
    </row>
    <row r="36" spans="1:42" s="28" customFormat="1" ht="15" customHeight="1">
      <c r="A36" s="198" t="s">
        <v>27</v>
      </c>
      <c r="B36" s="199"/>
      <c r="C36" s="199"/>
      <c r="D36" s="200"/>
      <c r="E36" s="205">
        <f>SUM(E31:I35)</f>
        <v>0</v>
      </c>
      <c r="F36" s="206"/>
      <c r="G36" s="206"/>
      <c r="H36" s="206"/>
      <c r="I36" s="206"/>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P36" s="29"/>
    </row>
    <row r="37" spans="1:42" ht="10" customHeight="1" thickBot="1">
      <c r="A37" s="31"/>
      <c r="B37" s="31"/>
      <c r="C37" s="31"/>
      <c r="D37" s="31"/>
      <c r="E37" s="31"/>
      <c r="F37" s="32"/>
      <c r="G37" s="32"/>
      <c r="H37" s="32"/>
      <c r="I37" s="32"/>
      <c r="J37" s="32"/>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row>
    <row r="38" spans="1:42" ht="24.75" customHeight="1" thickBot="1">
      <c r="A38" s="292" t="s">
        <v>86</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P38" s="47" t="str">
        <f>IF(COUNTIF(A39:A40,"○")=2,"OK","NG")</f>
        <v>NG</v>
      </c>
    </row>
    <row r="39" spans="1:42" ht="42.75" customHeight="1">
      <c r="A39" s="64"/>
      <c r="B39" s="272" t="s">
        <v>129</v>
      </c>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row>
    <row r="40" spans="1:42" ht="25.5" customHeight="1">
      <c r="A40" s="64"/>
      <c r="B40" s="273" t="s">
        <v>131</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row>
    <row r="41" spans="1:42" ht="8.25" customHeight="1">
      <c r="A41" s="34"/>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42"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42"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42"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42"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42"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42"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42"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39"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39"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39"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39"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39"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39"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39"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39"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39"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39"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row>
    <row r="91" spans="1:39" ht="26.25" hidden="1" customHeight="1">
      <c r="A91" s="36"/>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row>
    <row r="92" spans="1:39" ht="26.25" hidden="1" customHeight="1">
      <c r="A92" s="36"/>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row>
    <row r="93" spans="1:39" ht="26.25" hidden="1" customHeight="1">
      <c r="A93" s="36"/>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row>
    <row r="94" spans="1:39" ht="26.25" hidden="1" customHeight="1">
      <c r="A94" s="36"/>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row>
    <row r="95" spans="1:39" ht="26.25" hidden="1" customHeight="1">
      <c r="A95" s="36"/>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row>
    <row r="96" spans="1:39" ht="26.25" hidden="1" customHeight="1">
      <c r="A96" s="36"/>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row>
    <row r="97" spans="1:43" ht="26.25" hidden="1" customHeight="1">
      <c r="A97" s="36"/>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row>
    <row r="98" spans="1:43" ht="26.25" hidden="1" customHeight="1">
      <c r="A98" s="36"/>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row>
    <row r="99" spans="1:43" ht="26.25" hidden="1" customHeight="1">
      <c r="A99" s="36"/>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row>
    <row r="100" spans="1:43" ht="26.25" hidden="1" customHeight="1">
      <c r="A100" s="36"/>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row>
    <row r="101" spans="1:43" ht="26.25" hidden="1" customHeight="1">
      <c r="A101" s="36"/>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row>
    <row r="102" spans="1:43" ht="26.25" hidden="1" customHeight="1">
      <c r="A102" s="36"/>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row>
    <row r="103" spans="1:43" ht="26.25" hidden="1" customHeight="1">
      <c r="A103" s="36"/>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row>
    <row r="104" spans="1:43" ht="26.25" hidden="1" customHeight="1">
      <c r="A104" s="36"/>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P104" s="23" t="str">
        <f>IF(COUNTIF(A109:A110,"○")=2,"国保連へ申請","都道府県へ直接申請")</f>
        <v>都道府県へ直接申請</v>
      </c>
    </row>
    <row r="105" spans="1:43" ht="24.75" hidden="1" customHeight="1">
      <c r="AP105" s="37" t="str">
        <f>IF(COUNTIF(A109:A110,"○")=2,"国保連へ申請","都道府県へ直接申請")</f>
        <v>都道府県へ直接申請</v>
      </c>
      <c r="AQ105" s="38"/>
    </row>
    <row r="106" spans="1:43" ht="25.5" hidden="1" customHeight="1"/>
    <row r="107" spans="1:43" ht="25.5" hidden="1" customHeight="1" thickBot="1"/>
    <row r="108" spans="1:43" ht="20.25" hidden="1" customHeight="1" thickBot="1">
      <c r="A108" s="274" t="s">
        <v>87</v>
      </c>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6"/>
      <c r="AP108" s="37"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39"/>
    </row>
    <row r="109" spans="1:43" ht="13.5" hidden="1" customHeight="1" thickBot="1">
      <c r="A109" s="33"/>
      <c r="B109" s="277" t="s">
        <v>91</v>
      </c>
      <c r="C109" s="277"/>
      <c r="D109" s="277"/>
      <c r="E109" s="277"/>
      <c r="F109" s="277"/>
      <c r="G109" s="277"/>
      <c r="H109" s="277"/>
      <c r="I109" s="277"/>
      <c r="J109" s="277"/>
      <c r="K109" s="277"/>
      <c r="L109" s="277"/>
      <c r="M109" s="277"/>
      <c r="N109" s="277"/>
      <c r="O109" s="277"/>
      <c r="P109" s="277"/>
      <c r="Q109" s="277"/>
      <c r="R109" s="277"/>
      <c r="S109" s="277"/>
      <c r="T109" s="277"/>
      <c r="U109" s="277"/>
      <c r="V109" s="277"/>
      <c r="W109" s="278"/>
      <c r="X109" s="279" t="s">
        <v>102</v>
      </c>
      <c r="Y109" s="279"/>
      <c r="Z109" s="279"/>
      <c r="AA109" s="279"/>
      <c r="AB109" s="279"/>
      <c r="AC109" s="279"/>
      <c r="AD109" s="279"/>
      <c r="AE109" s="279"/>
      <c r="AF109" s="279"/>
      <c r="AG109" s="279"/>
      <c r="AH109" s="279"/>
      <c r="AI109" s="279"/>
      <c r="AJ109" s="279"/>
      <c r="AK109" s="279"/>
      <c r="AL109" s="279"/>
      <c r="AM109" s="280"/>
    </row>
    <row r="110" spans="1:43" ht="13.5" hidden="1" customHeight="1" thickBot="1">
      <c r="A110" s="33"/>
      <c r="B110" s="267" t="s">
        <v>92</v>
      </c>
      <c r="C110" s="267"/>
      <c r="D110" s="267"/>
      <c r="E110" s="268"/>
      <c r="F110" s="267"/>
      <c r="G110" s="267"/>
      <c r="H110" s="267"/>
      <c r="I110" s="267"/>
      <c r="J110" s="267"/>
      <c r="K110" s="267"/>
      <c r="L110" s="267"/>
      <c r="M110" s="267"/>
      <c r="N110" s="267"/>
      <c r="O110" s="267"/>
      <c r="P110" s="267"/>
      <c r="Q110" s="267"/>
      <c r="R110" s="267"/>
      <c r="S110" s="267"/>
      <c r="T110" s="267"/>
      <c r="U110" s="267"/>
      <c r="V110" s="267"/>
      <c r="W110" s="269"/>
      <c r="X110" s="270" t="s">
        <v>85</v>
      </c>
      <c r="Y110" s="270"/>
      <c r="Z110" s="270"/>
      <c r="AA110" s="270"/>
      <c r="AB110" s="270"/>
      <c r="AC110" s="270"/>
      <c r="AD110" s="270"/>
      <c r="AE110" s="270"/>
      <c r="AF110" s="270"/>
      <c r="AG110" s="270"/>
      <c r="AH110" s="270"/>
      <c r="AI110" s="270"/>
      <c r="AJ110" s="270"/>
      <c r="AK110" s="270"/>
      <c r="AL110" s="270"/>
      <c r="AM110" s="271"/>
    </row>
    <row r="111" spans="1:43" s="40" customFormat="1" ht="18.75" hidden="1" customHeight="1">
      <c r="C111" s="41" t="s">
        <v>64</v>
      </c>
      <c r="AP111" s="41"/>
    </row>
    <row r="112" spans="1:43" s="40" customFormat="1" ht="18.75" hidden="1" customHeight="1">
      <c r="A112" s="40">
        <v>1</v>
      </c>
      <c r="B112" s="42" t="s">
        <v>37</v>
      </c>
      <c r="C112" s="43">
        <v>10000</v>
      </c>
      <c r="D112" s="40" t="s">
        <v>38</v>
      </c>
      <c r="E112" s="44">
        <v>1</v>
      </c>
      <c r="H112" s="40" t="s">
        <v>116</v>
      </c>
      <c r="AP112" s="41"/>
    </row>
    <row r="113" spans="1:42" s="40" customFormat="1" ht="18.75" hidden="1" customHeight="1">
      <c r="A113" s="40">
        <v>2</v>
      </c>
      <c r="B113" s="42" t="s">
        <v>39</v>
      </c>
      <c r="C113" s="43">
        <v>15000</v>
      </c>
      <c r="D113" s="40" t="s">
        <v>38</v>
      </c>
      <c r="E113" s="44">
        <v>2</v>
      </c>
      <c r="H113" s="40" t="s">
        <v>117</v>
      </c>
      <c r="AP113" s="41"/>
    </row>
    <row r="114" spans="1:42" s="40" customFormat="1" ht="18.75" hidden="1" customHeight="1">
      <c r="A114" s="40">
        <v>3</v>
      </c>
      <c r="B114" s="42" t="s">
        <v>40</v>
      </c>
      <c r="C114" s="43">
        <v>20000</v>
      </c>
      <c r="D114" s="40" t="s">
        <v>38</v>
      </c>
      <c r="E114" s="44">
        <v>3</v>
      </c>
      <c r="H114" s="40" t="s">
        <v>118</v>
      </c>
      <c r="AP114" s="41"/>
    </row>
    <row r="115" spans="1:42" s="40" customFormat="1" ht="18.75" hidden="1" customHeight="1">
      <c r="A115" s="40">
        <v>4</v>
      </c>
      <c r="B115" s="42" t="s">
        <v>41</v>
      </c>
      <c r="C115" s="43">
        <v>10000</v>
      </c>
      <c r="D115" s="40" t="s">
        <v>38</v>
      </c>
      <c r="E115" s="44">
        <v>4</v>
      </c>
      <c r="H115" s="40" t="s">
        <v>119</v>
      </c>
      <c r="AP115" s="41"/>
    </row>
    <row r="116" spans="1:42" s="40" customFormat="1" ht="18.75" hidden="1" customHeight="1">
      <c r="A116" s="40">
        <v>5</v>
      </c>
      <c r="B116" s="42" t="s">
        <v>11</v>
      </c>
      <c r="C116" s="43">
        <v>10000</v>
      </c>
      <c r="D116" s="40" t="s">
        <v>38</v>
      </c>
      <c r="E116" s="44">
        <v>5</v>
      </c>
      <c r="H116" s="40" t="s">
        <v>120</v>
      </c>
      <c r="AP116" s="41"/>
    </row>
    <row r="117" spans="1:42" s="40" customFormat="1" ht="18.75" hidden="1" customHeight="1">
      <c r="A117" s="40">
        <v>6</v>
      </c>
      <c r="B117" s="42" t="s">
        <v>42</v>
      </c>
      <c r="C117" s="43">
        <v>10000</v>
      </c>
      <c r="D117" s="40" t="s">
        <v>38</v>
      </c>
      <c r="E117" s="44">
        <v>6</v>
      </c>
      <c r="H117" s="40" t="s">
        <v>121</v>
      </c>
      <c r="AP117" s="41"/>
    </row>
    <row r="118" spans="1:42" s="40" customFormat="1" ht="18.75" hidden="1" customHeight="1">
      <c r="A118" s="40">
        <v>7</v>
      </c>
      <c r="B118" s="42" t="s">
        <v>43</v>
      </c>
      <c r="C118" s="43">
        <v>15000</v>
      </c>
      <c r="D118" s="40" t="s">
        <v>38</v>
      </c>
      <c r="E118" s="44">
        <v>7</v>
      </c>
      <c r="H118" s="40" t="s">
        <v>122</v>
      </c>
      <c r="AP118" s="41"/>
    </row>
    <row r="119" spans="1:42" s="40" customFormat="1" ht="18.75" hidden="1" customHeight="1">
      <c r="A119" s="40">
        <v>8</v>
      </c>
      <c r="B119" s="42" t="s">
        <v>44</v>
      </c>
      <c r="C119" s="43">
        <v>20000</v>
      </c>
      <c r="D119" s="40" t="s">
        <v>38</v>
      </c>
      <c r="E119" s="44">
        <v>8</v>
      </c>
      <c r="H119" s="40" t="s">
        <v>123</v>
      </c>
      <c r="AP119" s="41"/>
    </row>
    <row r="120" spans="1:42" s="40" customFormat="1" ht="18.75" hidden="1" customHeight="1">
      <c r="A120" s="40">
        <v>9</v>
      </c>
      <c r="B120" s="42" t="s">
        <v>22</v>
      </c>
      <c r="C120" s="43">
        <v>10000</v>
      </c>
      <c r="D120" s="40" t="s">
        <v>38</v>
      </c>
      <c r="E120" s="44">
        <v>9</v>
      </c>
      <c r="H120" s="40" t="s">
        <v>113</v>
      </c>
      <c r="AP120" s="41"/>
    </row>
    <row r="121" spans="1:42" s="40" customFormat="1" ht="18.75" hidden="1" customHeight="1">
      <c r="A121" s="40">
        <v>10</v>
      </c>
      <c r="B121" s="42" t="s">
        <v>65</v>
      </c>
      <c r="C121" s="43">
        <v>5000</v>
      </c>
      <c r="D121" s="40" t="s">
        <v>38</v>
      </c>
      <c r="E121" s="44">
        <v>10</v>
      </c>
      <c r="H121" s="40" t="s">
        <v>114</v>
      </c>
      <c r="AP121" s="41"/>
    </row>
    <row r="122" spans="1:42" s="40" customFormat="1" ht="18.75" hidden="1" customHeight="1">
      <c r="A122" s="40">
        <v>11</v>
      </c>
      <c r="B122" s="40" t="s">
        <v>66</v>
      </c>
      <c r="C122" s="43">
        <v>10000</v>
      </c>
      <c r="D122" s="40" t="s">
        <v>38</v>
      </c>
      <c r="E122" s="44">
        <v>11</v>
      </c>
      <c r="H122" s="5" t="s">
        <v>112</v>
      </c>
      <c r="AP122" s="41"/>
    </row>
    <row r="123" spans="1:42" s="40" customFormat="1" ht="18.75" hidden="1" customHeight="1">
      <c r="A123" s="40">
        <v>12</v>
      </c>
      <c r="B123" s="40" t="s">
        <v>47</v>
      </c>
      <c r="C123" s="43">
        <v>10000</v>
      </c>
      <c r="D123" s="40" t="s">
        <v>38</v>
      </c>
      <c r="E123" s="44">
        <v>12</v>
      </c>
      <c r="AP123" s="41"/>
    </row>
    <row r="124" spans="1:42" s="40" customFormat="1" ht="18.75" hidden="1" customHeight="1">
      <c r="A124" s="40">
        <v>13</v>
      </c>
      <c r="B124" s="40" t="s">
        <v>48</v>
      </c>
      <c r="C124" s="43">
        <v>15000</v>
      </c>
      <c r="D124" s="40" t="s">
        <v>38</v>
      </c>
      <c r="E124" s="44">
        <v>13</v>
      </c>
      <c r="AP124" s="41"/>
    </row>
    <row r="125" spans="1:42" s="40" customFormat="1" ht="18.75" hidden="1" customHeight="1">
      <c r="A125" s="40">
        <v>14</v>
      </c>
      <c r="B125" s="40" t="s">
        <v>49</v>
      </c>
      <c r="C125" s="43">
        <v>20000</v>
      </c>
      <c r="D125" s="40" t="s">
        <v>38</v>
      </c>
      <c r="E125" s="44">
        <v>14</v>
      </c>
      <c r="AP125" s="41"/>
    </row>
    <row r="126" spans="1:42" s="40" customFormat="1" ht="18.75" hidden="1" customHeight="1">
      <c r="A126" s="40">
        <v>15</v>
      </c>
      <c r="B126" s="40" t="s">
        <v>12</v>
      </c>
      <c r="C126" s="43">
        <v>10000</v>
      </c>
      <c r="D126" s="40" t="s">
        <v>38</v>
      </c>
      <c r="E126" s="44">
        <v>15</v>
      </c>
      <c r="AP126" s="41"/>
    </row>
    <row r="127" spans="1:42" s="40" customFormat="1" ht="18.75" hidden="1" customHeight="1">
      <c r="A127" s="40">
        <v>16</v>
      </c>
      <c r="B127" s="40" t="s">
        <v>13</v>
      </c>
      <c r="C127" s="43">
        <v>10000</v>
      </c>
      <c r="D127" s="40" t="s">
        <v>38</v>
      </c>
      <c r="E127" s="44">
        <v>16</v>
      </c>
      <c r="AP127" s="41"/>
    </row>
    <row r="128" spans="1:42" s="40" customFormat="1" ht="18.75" hidden="1" customHeight="1">
      <c r="A128" s="40">
        <v>17</v>
      </c>
      <c r="B128" s="40" t="s">
        <v>14</v>
      </c>
      <c r="C128" s="43">
        <v>5000</v>
      </c>
      <c r="D128" s="40" t="s">
        <v>38</v>
      </c>
      <c r="E128" s="44">
        <v>17</v>
      </c>
      <c r="AP128" s="41"/>
    </row>
    <row r="129" spans="1:42" s="40" customFormat="1" ht="18.75" hidden="1" customHeight="1">
      <c r="A129" s="40">
        <v>18</v>
      </c>
      <c r="B129" s="40" t="s">
        <v>15</v>
      </c>
      <c r="C129" s="43">
        <v>10000</v>
      </c>
      <c r="D129" s="40" t="s">
        <v>38</v>
      </c>
      <c r="E129" s="44">
        <v>18</v>
      </c>
      <c r="AP129" s="41"/>
    </row>
    <row r="130" spans="1:42" s="40" customFormat="1" ht="18.75" hidden="1" customHeight="1">
      <c r="A130" s="40">
        <v>19</v>
      </c>
      <c r="B130" s="40" t="s">
        <v>16</v>
      </c>
      <c r="C130" s="43">
        <v>10000</v>
      </c>
      <c r="D130" s="40" t="s">
        <v>38</v>
      </c>
      <c r="E130" s="44">
        <v>19</v>
      </c>
      <c r="AP130" s="41"/>
    </row>
    <row r="131" spans="1:42" s="40" customFormat="1" ht="18.75" hidden="1" customHeight="1">
      <c r="A131" s="40">
        <v>20</v>
      </c>
      <c r="B131" s="40" t="s">
        <v>17</v>
      </c>
      <c r="C131" s="43">
        <v>10000</v>
      </c>
      <c r="D131" s="40" t="s">
        <v>38</v>
      </c>
      <c r="E131" s="44">
        <v>20</v>
      </c>
      <c r="AP131" s="41"/>
    </row>
    <row r="132" spans="1:42" s="40" customFormat="1" ht="18.75" hidden="1" customHeight="1">
      <c r="A132" s="40">
        <v>21</v>
      </c>
      <c r="B132" s="40" t="s">
        <v>45</v>
      </c>
      <c r="C132" s="43">
        <v>5000</v>
      </c>
      <c r="D132" s="40" t="s">
        <v>38</v>
      </c>
      <c r="E132" s="44">
        <v>21</v>
      </c>
      <c r="AP132" s="41"/>
    </row>
    <row r="133" spans="1:42" s="40" customFormat="1" ht="18.75" hidden="1" customHeight="1">
      <c r="A133" s="40">
        <v>22</v>
      </c>
      <c r="B133" s="40" t="s">
        <v>18</v>
      </c>
      <c r="C133" s="43">
        <v>10000</v>
      </c>
      <c r="D133" s="40" t="s">
        <v>38</v>
      </c>
      <c r="E133" s="44">
        <v>22</v>
      </c>
      <c r="AP133" s="41"/>
    </row>
    <row r="134" spans="1:42" s="40" customFormat="1" ht="18.75" hidden="1" customHeight="1">
      <c r="A134" s="45">
        <v>23</v>
      </c>
      <c r="B134" s="45" t="s">
        <v>19</v>
      </c>
      <c r="C134" s="46">
        <v>10000</v>
      </c>
      <c r="D134" s="45" t="s">
        <v>38</v>
      </c>
      <c r="E134" s="44">
        <v>23</v>
      </c>
      <c r="F134" s="45"/>
      <c r="AP134" s="41"/>
    </row>
    <row r="135" spans="1:42" s="40" customFormat="1" ht="18.75" hidden="1" customHeight="1">
      <c r="A135" s="40">
        <v>24</v>
      </c>
      <c r="B135" s="40" t="s">
        <v>50</v>
      </c>
      <c r="C135" s="43">
        <v>30000</v>
      </c>
      <c r="D135" s="40" t="s">
        <v>68</v>
      </c>
      <c r="E135" s="44">
        <v>24</v>
      </c>
      <c r="AP135" s="41"/>
    </row>
    <row r="136" spans="1:42" s="40" customFormat="1" ht="18.75" hidden="1" customHeight="1">
      <c r="A136" s="40">
        <v>25</v>
      </c>
      <c r="B136" s="40" t="s">
        <v>51</v>
      </c>
      <c r="C136" s="43">
        <v>40000</v>
      </c>
      <c r="D136" s="40" t="s">
        <v>68</v>
      </c>
      <c r="E136" s="44">
        <v>25</v>
      </c>
      <c r="AP136" s="41"/>
    </row>
    <row r="137" spans="1:42" s="40" customFormat="1" ht="18.75" hidden="1" customHeight="1">
      <c r="A137" s="40">
        <v>26</v>
      </c>
      <c r="B137" s="40" t="s">
        <v>52</v>
      </c>
      <c r="C137" s="43">
        <v>50000</v>
      </c>
      <c r="D137" s="40" t="s">
        <v>68</v>
      </c>
      <c r="E137" s="44">
        <v>26</v>
      </c>
      <c r="AP137" s="41"/>
    </row>
    <row r="138" spans="1:42" s="40" customFormat="1" ht="18.75" hidden="1" customHeight="1">
      <c r="A138" s="40">
        <v>27</v>
      </c>
      <c r="B138" s="40" t="s">
        <v>53</v>
      </c>
      <c r="C138" s="43">
        <v>60000</v>
      </c>
      <c r="D138" s="40" t="s">
        <v>68</v>
      </c>
      <c r="E138" s="44">
        <v>27</v>
      </c>
      <c r="AP138" s="41"/>
    </row>
    <row r="139" spans="1:42" s="40" customFormat="1" ht="18.75" hidden="1" customHeight="1">
      <c r="A139" s="40">
        <v>28</v>
      </c>
      <c r="B139" s="40" t="s">
        <v>54</v>
      </c>
      <c r="C139" s="43">
        <v>70000</v>
      </c>
      <c r="D139" s="40" t="s">
        <v>68</v>
      </c>
      <c r="E139" s="44">
        <v>28</v>
      </c>
      <c r="AP139" s="41"/>
    </row>
    <row r="140" spans="1:42" s="40" customFormat="1" ht="18.75" hidden="1" customHeight="1">
      <c r="A140" s="40">
        <v>29</v>
      </c>
      <c r="B140" s="40" t="s">
        <v>55</v>
      </c>
      <c r="C140" s="43">
        <v>10000</v>
      </c>
      <c r="D140" s="40" t="s">
        <v>68</v>
      </c>
      <c r="E140" s="44">
        <v>29</v>
      </c>
      <c r="AP140" s="41"/>
    </row>
    <row r="141" spans="1:42" s="40" customFormat="1" ht="18.75" hidden="1" customHeight="1">
      <c r="A141" s="40">
        <v>30</v>
      </c>
      <c r="B141" s="40" t="s">
        <v>67</v>
      </c>
      <c r="C141" s="43">
        <v>20000</v>
      </c>
      <c r="D141" s="40" t="s">
        <v>68</v>
      </c>
      <c r="E141" s="44">
        <v>30</v>
      </c>
      <c r="AP141" s="41"/>
    </row>
    <row r="142" spans="1:42" s="40" customFormat="1" ht="18.75" hidden="1" customHeight="1">
      <c r="A142" s="40">
        <v>31</v>
      </c>
      <c r="B142" s="40" t="s">
        <v>56</v>
      </c>
      <c r="C142" s="43">
        <v>30000</v>
      </c>
      <c r="D142" s="40" t="s">
        <v>68</v>
      </c>
      <c r="E142" s="44">
        <v>31</v>
      </c>
      <c r="AP142" s="41"/>
    </row>
    <row r="143" spans="1:42" s="40" customFormat="1" ht="18.75" hidden="1" customHeight="1">
      <c r="A143" s="40">
        <v>32</v>
      </c>
      <c r="B143" s="40" t="s">
        <v>57</v>
      </c>
      <c r="C143" s="43">
        <v>40000</v>
      </c>
      <c r="D143" s="40" t="s">
        <v>68</v>
      </c>
      <c r="E143" s="44">
        <v>32</v>
      </c>
      <c r="AP143" s="41"/>
    </row>
    <row r="144" spans="1:42" s="40" customFormat="1" ht="18.75" hidden="1" customHeight="1">
      <c r="A144" s="40">
        <v>33</v>
      </c>
      <c r="B144" s="40" t="s">
        <v>58</v>
      </c>
      <c r="C144" s="43">
        <v>50000</v>
      </c>
      <c r="D144" s="40" t="s">
        <v>68</v>
      </c>
      <c r="E144" s="44">
        <v>33</v>
      </c>
      <c r="AP144" s="41"/>
    </row>
    <row r="145" spans="1:42" s="40" customFormat="1" ht="18.75" hidden="1" customHeight="1">
      <c r="A145" s="40">
        <v>34</v>
      </c>
      <c r="B145" s="40" t="s">
        <v>59</v>
      </c>
      <c r="C145" s="43">
        <v>60000</v>
      </c>
      <c r="D145" s="40" t="s">
        <v>68</v>
      </c>
      <c r="E145" s="44">
        <v>34</v>
      </c>
      <c r="AP145" s="41"/>
    </row>
    <row r="146" spans="1:42" s="40" customFormat="1" ht="18.75" hidden="1" customHeight="1">
      <c r="A146" s="40">
        <v>35</v>
      </c>
      <c r="B146" s="40" t="s">
        <v>60</v>
      </c>
      <c r="C146" s="43">
        <v>70000</v>
      </c>
      <c r="D146" s="40" t="s">
        <v>68</v>
      </c>
      <c r="E146" s="44">
        <v>35</v>
      </c>
      <c r="AP146" s="41"/>
    </row>
    <row r="147" spans="1:42" s="40" customFormat="1" ht="18.75" hidden="1" customHeight="1">
      <c r="A147" s="40">
        <v>36</v>
      </c>
      <c r="B147" s="40" t="s">
        <v>61</v>
      </c>
      <c r="C147" s="43">
        <v>30000</v>
      </c>
      <c r="D147" s="40" t="s">
        <v>68</v>
      </c>
      <c r="E147" s="44">
        <v>36</v>
      </c>
      <c r="AP147" s="41"/>
    </row>
    <row r="148" spans="1:42" s="40" customFormat="1" ht="18.75" hidden="1" customHeight="1">
      <c r="A148" s="40">
        <v>37</v>
      </c>
      <c r="B148" s="40" t="s">
        <v>69</v>
      </c>
      <c r="C148" s="43">
        <v>40000</v>
      </c>
      <c r="D148" s="40" t="s">
        <v>68</v>
      </c>
      <c r="E148" s="44">
        <v>37</v>
      </c>
      <c r="AP148" s="41"/>
    </row>
    <row r="149" spans="1:42" s="40" customFormat="1" ht="18.75" hidden="1" customHeight="1">
      <c r="A149" s="40">
        <v>38</v>
      </c>
      <c r="B149" s="40" t="s">
        <v>70</v>
      </c>
      <c r="C149" s="43">
        <v>50000</v>
      </c>
      <c r="D149" s="40" t="s">
        <v>68</v>
      </c>
      <c r="E149" s="44">
        <v>38</v>
      </c>
      <c r="AP149" s="41"/>
    </row>
    <row r="150" spans="1:42" s="40" customFormat="1" ht="18.75" hidden="1" customHeight="1">
      <c r="A150" s="40">
        <v>39</v>
      </c>
      <c r="B150" s="40" t="s">
        <v>71</v>
      </c>
      <c r="C150" s="43">
        <v>60000</v>
      </c>
      <c r="D150" s="40" t="s">
        <v>68</v>
      </c>
      <c r="E150" s="44">
        <v>39</v>
      </c>
      <c r="AP150" s="41"/>
    </row>
    <row r="151" spans="1:42" s="40" customFormat="1" ht="18.75" hidden="1" customHeight="1">
      <c r="A151" s="40">
        <v>40</v>
      </c>
      <c r="B151" s="40" t="s">
        <v>95</v>
      </c>
      <c r="C151" s="43">
        <v>70000</v>
      </c>
      <c r="D151" s="40" t="s">
        <v>68</v>
      </c>
      <c r="E151" s="44">
        <v>40</v>
      </c>
      <c r="AP151" s="41"/>
    </row>
    <row r="152" spans="1:42" s="40" customFormat="1" ht="18.75" hidden="1" customHeight="1">
      <c r="A152" s="40">
        <v>41</v>
      </c>
      <c r="B152" s="40" t="s">
        <v>62</v>
      </c>
      <c r="C152" s="43">
        <v>30000</v>
      </c>
      <c r="D152" s="40" t="s">
        <v>68</v>
      </c>
      <c r="E152" s="44">
        <v>41</v>
      </c>
      <c r="AP152" s="41"/>
    </row>
    <row r="153" spans="1:42" s="40" customFormat="1" ht="18.75" hidden="1" customHeight="1">
      <c r="A153" s="40">
        <v>42</v>
      </c>
      <c r="B153" s="40" t="s">
        <v>72</v>
      </c>
      <c r="C153" s="43">
        <v>40000</v>
      </c>
      <c r="D153" s="40" t="s">
        <v>68</v>
      </c>
      <c r="E153" s="44">
        <v>42</v>
      </c>
      <c r="AP153" s="41"/>
    </row>
    <row r="154" spans="1:42" s="40" customFormat="1" ht="18.75" hidden="1" customHeight="1">
      <c r="A154" s="40">
        <v>43</v>
      </c>
      <c r="B154" s="40" t="s">
        <v>73</v>
      </c>
      <c r="C154" s="43">
        <v>50000</v>
      </c>
      <c r="D154" s="40" t="s">
        <v>68</v>
      </c>
      <c r="E154" s="44">
        <v>43</v>
      </c>
      <c r="AP154" s="41"/>
    </row>
    <row r="155" spans="1:42" s="40" customFormat="1" ht="18.75" hidden="1" customHeight="1">
      <c r="A155" s="40">
        <v>44</v>
      </c>
      <c r="B155" s="40" t="s">
        <v>74</v>
      </c>
      <c r="C155" s="43">
        <v>60000</v>
      </c>
      <c r="D155" s="40" t="s">
        <v>68</v>
      </c>
      <c r="E155" s="44">
        <v>44</v>
      </c>
      <c r="AP155" s="41"/>
    </row>
    <row r="156" spans="1:42" s="40" customFormat="1" ht="18.75" hidden="1" customHeight="1">
      <c r="A156" s="40">
        <v>45</v>
      </c>
      <c r="B156" s="40" t="s">
        <v>96</v>
      </c>
      <c r="C156" s="43">
        <v>70000</v>
      </c>
      <c r="D156" s="40" t="s">
        <v>68</v>
      </c>
      <c r="E156" s="44">
        <v>45</v>
      </c>
      <c r="AP156" s="41"/>
    </row>
    <row r="157" spans="1:42" s="40" customFormat="1" ht="18.75" hidden="1" customHeight="1">
      <c r="A157" s="40">
        <v>46</v>
      </c>
      <c r="B157" s="40" t="s">
        <v>63</v>
      </c>
      <c r="C157" s="43">
        <v>10000</v>
      </c>
      <c r="D157" s="40" t="s">
        <v>68</v>
      </c>
      <c r="E157" s="44">
        <v>46</v>
      </c>
      <c r="AP157" s="41"/>
    </row>
    <row r="158" spans="1:42" s="40" customFormat="1" ht="18.75" hidden="1" customHeight="1">
      <c r="A158" s="40">
        <v>47</v>
      </c>
      <c r="B158" s="40" t="s">
        <v>75</v>
      </c>
      <c r="C158" s="43">
        <v>15000</v>
      </c>
      <c r="D158" s="40" t="s">
        <v>68</v>
      </c>
      <c r="E158" s="44">
        <v>47</v>
      </c>
      <c r="AP158" s="41"/>
    </row>
    <row r="159" spans="1:42" s="40" customFormat="1" ht="18.75" hidden="1" customHeight="1">
      <c r="A159" s="40">
        <v>48</v>
      </c>
      <c r="B159" s="40" t="s">
        <v>76</v>
      </c>
      <c r="C159" s="43">
        <v>10000</v>
      </c>
      <c r="D159" s="40" t="s">
        <v>68</v>
      </c>
      <c r="E159" s="44">
        <v>48</v>
      </c>
      <c r="AP159" s="41"/>
    </row>
    <row r="160" spans="1:42" s="40" customFormat="1" ht="18.75" hidden="1" customHeight="1">
      <c r="A160" s="40">
        <v>49</v>
      </c>
      <c r="B160" s="40" t="s">
        <v>77</v>
      </c>
      <c r="C160" s="43">
        <v>20000</v>
      </c>
      <c r="D160" s="40" t="s">
        <v>68</v>
      </c>
      <c r="E160" s="44">
        <v>49</v>
      </c>
      <c r="AP160" s="41"/>
    </row>
    <row r="161" spans="1:42" s="40" customFormat="1" ht="18.75" hidden="1" customHeight="1">
      <c r="A161" s="40">
        <v>50</v>
      </c>
      <c r="B161" s="40" t="s">
        <v>78</v>
      </c>
      <c r="C161" s="43">
        <v>30000</v>
      </c>
      <c r="D161" s="40" t="s">
        <v>68</v>
      </c>
      <c r="E161" s="44">
        <v>50</v>
      </c>
      <c r="AP161" s="41"/>
    </row>
    <row r="162" spans="1:42" s="40" customFormat="1" ht="18.75" hidden="1" customHeight="1">
      <c r="A162" s="40">
        <v>51</v>
      </c>
      <c r="B162" s="40" t="s">
        <v>79</v>
      </c>
      <c r="C162" s="43">
        <v>40000</v>
      </c>
      <c r="D162" s="40" t="s">
        <v>68</v>
      </c>
      <c r="E162" s="44">
        <v>51</v>
      </c>
      <c r="AP162" s="41"/>
    </row>
    <row r="163" spans="1:42" s="40" customFormat="1" ht="18.75" hidden="1" customHeight="1">
      <c r="A163" s="40">
        <v>52</v>
      </c>
      <c r="B163" s="40" t="s">
        <v>80</v>
      </c>
      <c r="C163" s="43">
        <v>50000</v>
      </c>
      <c r="D163" s="40" t="s">
        <v>68</v>
      </c>
      <c r="E163" s="44">
        <v>52</v>
      </c>
      <c r="AP163" s="41"/>
    </row>
    <row r="164" spans="1:42" s="40" customFormat="1" ht="18.75" hidden="1" customHeight="1">
      <c r="A164" s="40">
        <v>53</v>
      </c>
      <c r="B164" s="40" t="s">
        <v>81</v>
      </c>
      <c r="C164" s="43">
        <v>60000</v>
      </c>
      <c r="D164" s="40" t="s">
        <v>68</v>
      </c>
      <c r="E164" s="44">
        <v>53</v>
      </c>
      <c r="AP164" s="41"/>
    </row>
    <row r="165" spans="1:42" s="40" customFormat="1" ht="18.75" hidden="1" customHeight="1">
      <c r="A165" s="40">
        <v>54</v>
      </c>
      <c r="B165" s="40" t="s">
        <v>82</v>
      </c>
      <c r="C165" s="43">
        <v>70000</v>
      </c>
      <c r="D165" s="40" t="s">
        <v>68</v>
      </c>
      <c r="E165" s="44">
        <v>54</v>
      </c>
      <c r="AP165" s="41"/>
    </row>
    <row r="166" spans="1:42" s="40" customFormat="1" ht="18.75" hidden="1" customHeight="1">
      <c r="A166" s="40">
        <v>55</v>
      </c>
      <c r="B166" s="40" t="s">
        <v>83</v>
      </c>
      <c r="C166" s="43">
        <v>10000</v>
      </c>
      <c r="D166" s="40" t="s">
        <v>68</v>
      </c>
      <c r="E166" s="44">
        <v>55</v>
      </c>
      <c r="AP166" s="41"/>
    </row>
    <row r="167" spans="1:42" s="40" customFormat="1" ht="18.75" hidden="1" customHeight="1">
      <c r="A167" s="40">
        <v>56</v>
      </c>
      <c r="B167" s="40" t="s">
        <v>84</v>
      </c>
      <c r="C167" s="43">
        <v>20000</v>
      </c>
      <c r="D167" s="40" t="s">
        <v>68</v>
      </c>
      <c r="E167" s="44">
        <v>56</v>
      </c>
      <c r="AP167" s="41"/>
    </row>
    <row r="168" spans="1:42" s="40" customFormat="1" ht="18.75" hidden="1" customHeight="1">
      <c r="B168" s="44"/>
      <c r="C168" s="44"/>
      <c r="D168" s="44"/>
      <c r="E168" s="44"/>
      <c r="G168" s="44"/>
      <c r="AP168" s="41"/>
    </row>
    <row r="169" spans="1:42" s="40" customFormat="1" ht="18.75" customHeight="1">
      <c r="AP169" s="41"/>
    </row>
    <row r="170" spans="1:42" s="40" customFormat="1" ht="18.75" customHeight="1">
      <c r="AP170" s="41"/>
    </row>
    <row r="171" spans="1:42" s="40" customFormat="1" ht="18.75" customHeight="1">
      <c r="AP171" s="41"/>
    </row>
    <row r="172" spans="1:42" s="40" customFormat="1" ht="18.75" customHeight="1">
      <c r="AP172" s="41"/>
    </row>
    <row r="173" spans="1:42" s="40" customFormat="1" ht="18.75" customHeight="1">
      <c r="AP173" s="41"/>
    </row>
    <row r="174" spans="1:42" s="40" customFormat="1" ht="18.75" customHeight="1">
      <c r="AP174" s="41"/>
    </row>
    <row r="175" spans="1:42" s="40" customFormat="1" ht="18.75" customHeight="1">
      <c r="AP175" s="41"/>
    </row>
    <row r="176" spans="1:42" s="40" customFormat="1" ht="18.75" customHeight="1">
      <c r="AP176" s="41"/>
    </row>
    <row r="177" spans="42:42" s="40" customFormat="1" ht="18.75" customHeight="1">
      <c r="AP177" s="41"/>
    </row>
  </sheetData>
  <sheetProtection algorithmName="SHA-512" hashValue="vYd7Zig+26S4n3nz2XHr6L8gv6v9sg+3VCH98cZKeP0cJgQyzuOx3HOdjujiNGUOpe42V3yfJI3zhRCNtOIdTA==" saltValue="NO2FvNHCQuq1iZeHaJ7EoA==" spinCount="100000" sheet="1" selectLockedCells="1" autoFilter="0"/>
  <mergeCells count="97">
    <mergeCell ref="B40:AM40"/>
    <mergeCell ref="A36:D36"/>
    <mergeCell ref="E36:I36"/>
    <mergeCell ref="J36:AM36"/>
    <mergeCell ref="A38:AM38"/>
    <mergeCell ref="B39:AM39"/>
    <mergeCell ref="A108:AM108"/>
    <mergeCell ref="B109:W109"/>
    <mergeCell ref="X109:AM109"/>
    <mergeCell ref="B110:W110"/>
    <mergeCell ref="X110:AM110"/>
    <mergeCell ref="A32:D32"/>
    <mergeCell ref="E32:I32"/>
    <mergeCell ref="J32:AM32"/>
    <mergeCell ref="A33:D33"/>
    <mergeCell ref="E33:I33"/>
    <mergeCell ref="J33:AM33"/>
    <mergeCell ref="A34:D34"/>
    <mergeCell ref="E34:I34"/>
    <mergeCell ref="J34:AM34"/>
    <mergeCell ref="A35:D35"/>
    <mergeCell ref="E35:I35"/>
    <mergeCell ref="J35:AM35"/>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6:F26"/>
    <mergeCell ref="G26:J26"/>
    <mergeCell ref="K26:S26"/>
    <mergeCell ref="T26:AM26"/>
    <mergeCell ref="A30:D30"/>
    <mergeCell ref="E30:I30"/>
    <mergeCell ref="J30:AM30"/>
    <mergeCell ref="A22:D22"/>
    <mergeCell ref="E22:I22"/>
    <mergeCell ref="J22:AM22"/>
    <mergeCell ref="A25:F25"/>
    <mergeCell ref="G25:AM25"/>
    <mergeCell ref="A18:D18"/>
    <mergeCell ref="E18:I18"/>
    <mergeCell ref="J18:AM18"/>
    <mergeCell ref="A19:D19"/>
    <mergeCell ref="E19:I19"/>
    <mergeCell ref="J19:AM19"/>
    <mergeCell ref="A20:D20"/>
    <mergeCell ref="E20:I20"/>
    <mergeCell ref="J20:AM20"/>
    <mergeCell ref="A21:D21"/>
    <mergeCell ref="E21:I21"/>
    <mergeCell ref="J21:AM21"/>
    <mergeCell ref="A16:D16"/>
    <mergeCell ref="E16:I16"/>
    <mergeCell ref="J16:AM16"/>
    <mergeCell ref="A17:D17"/>
    <mergeCell ref="E17:I17"/>
    <mergeCell ref="J17:AM17"/>
    <mergeCell ref="A12:D12"/>
    <mergeCell ref="E12:AM12"/>
    <mergeCell ref="A13:D13"/>
    <mergeCell ref="E13:AM13"/>
    <mergeCell ref="AD15:AG15"/>
    <mergeCell ref="AH15:AL15"/>
    <mergeCell ref="B15:D15"/>
    <mergeCell ref="E15:H15"/>
    <mergeCell ref="J15:M15"/>
    <mergeCell ref="N15:R15"/>
    <mergeCell ref="T15:W15"/>
    <mergeCell ref="X15:AB15"/>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s>
  <phoneticPr fontId="5"/>
  <conditionalFormatting sqref="A2:AM2">
    <cfRule type="containsText" dxfId="7" priority="1" operator="containsText" text="エラー">
      <formula>NOT(ISERROR(SEARCH("エラー",A2)))</formula>
    </cfRule>
  </conditionalFormatting>
  <dataValidations count="5">
    <dataValidation type="list" imeMode="disabled" allowBlank="1" showInputMessage="1" showErrorMessage="1" sqref="A39:A104" xr:uid="{00000000-0002-0000-0A00-000000000000}">
      <formula1>"○"</formula1>
    </dataValidation>
    <dataValidation imeMode="fullKatakana" allowBlank="1" showInputMessage="1" showErrorMessage="1" sqref="L3:AF3" xr:uid="{4D4E9EBD-76C0-4002-B260-AB8CD63ED68B}"/>
    <dataValidation imeMode="off" allowBlank="1" showInputMessage="1" showErrorMessage="1" sqref="AC8:AM8 P8:Y8" xr:uid="{00000000-0002-0000-0A00-000002000000}"/>
    <dataValidation type="textLength" imeMode="disabled" operator="equal" allowBlank="1" showInputMessage="1" showErrorMessage="1" errorTitle="事業所番号" error="10桁で入力してください。" sqref="AG4:AM4" xr:uid="{D0B34D41-6D8A-44A0-98C9-F594C714977D}">
      <formula1>10</formula1>
    </dataValidation>
    <dataValidation type="list" allowBlank="1" showInputMessage="1" showErrorMessage="1" sqref="A109:A110" xr:uid="{00000000-0002-0000-0A00-000004000000}">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5000000}">
          <x14:formula1>
            <xm:f>プルダウン!$I$1:$I$2</xm:f>
          </x14:formula1>
          <xm:sqref>G26:J26</xm:sqref>
        </x14:dataValidation>
        <x14:dataValidation type="list" allowBlank="1" showInputMessage="1" showErrorMessage="1" xr:uid="{00000000-0002-0000-0A00-000006000000}">
          <x14:formula1>
            <xm:f>プルダウン!$H$1:$H$3</xm:f>
          </x14:formula1>
          <xm:sqref>A17:D21 A31:D35</xm:sqref>
        </x14:dataValidation>
        <x14:dataValidation type="list" allowBlank="1" showInputMessage="1" showErrorMessage="1" xr:uid="{00000000-0002-0000-0A00-000007000000}">
          <x14:formula1>
            <xm:f>プルダウン!$B$1:$B$3</xm:f>
          </x14:formula1>
          <xm:sqref>L5:AK5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V177"/>
  <sheetViews>
    <sheetView showGridLines="0" view="pageBreakPreview" zoomScaleNormal="120" zoomScaleSheetLayoutView="100" workbookViewId="0">
      <selection activeCell="A31" sqref="A31:D31"/>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168</v>
      </c>
    </row>
    <row r="2" spans="1:47" ht="14">
      <c r="A2" s="281" t="str">
        <f>IF(AG4&lt;&gt;"",IF(OR(AU4&lt;&gt;"",AU11&lt;&gt;"",AU24&lt;&gt;""),"エラー：未入力の項目がありますので、入力してください。",""),"")</f>
        <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row>
    <row r="3" spans="1:47" s="28" customFormat="1" ht="12" customHeight="1">
      <c r="A3" s="283" t="s">
        <v>21</v>
      </c>
      <c r="B3" s="56" t="s">
        <v>0</v>
      </c>
      <c r="C3" s="57"/>
      <c r="D3" s="57"/>
      <c r="E3" s="56"/>
      <c r="F3" s="56"/>
      <c r="G3" s="56"/>
      <c r="H3" s="56"/>
      <c r="I3" s="56"/>
      <c r="J3" s="56"/>
      <c r="K3" s="58"/>
      <c r="L3" s="286"/>
      <c r="M3" s="286"/>
      <c r="N3" s="286"/>
      <c r="O3" s="286"/>
      <c r="P3" s="286"/>
      <c r="Q3" s="286"/>
      <c r="R3" s="286"/>
      <c r="S3" s="286"/>
      <c r="T3" s="286"/>
      <c r="U3" s="286"/>
      <c r="V3" s="286"/>
      <c r="W3" s="286"/>
      <c r="X3" s="286"/>
      <c r="Y3" s="286"/>
      <c r="Z3" s="286"/>
      <c r="AA3" s="286"/>
      <c r="AB3" s="286"/>
      <c r="AC3" s="286"/>
      <c r="AD3" s="286"/>
      <c r="AE3" s="286"/>
      <c r="AF3" s="287"/>
      <c r="AG3" s="288" t="s">
        <v>128</v>
      </c>
      <c r="AH3" s="289"/>
      <c r="AI3" s="289"/>
      <c r="AJ3" s="289"/>
      <c r="AK3" s="289"/>
      <c r="AL3" s="289"/>
      <c r="AM3" s="290"/>
      <c r="AP3" s="29"/>
    </row>
    <row r="4" spans="1:47" s="28" customFormat="1" ht="20.25" customHeight="1">
      <c r="A4" s="284"/>
      <c r="B4" s="59" t="s">
        <v>160</v>
      </c>
      <c r="C4" s="60"/>
      <c r="D4" s="60"/>
      <c r="E4" s="59"/>
      <c r="F4" s="59"/>
      <c r="G4" s="59"/>
      <c r="H4" s="59"/>
      <c r="I4" s="59"/>
      <c r="J4" s="59"/>
      <c r="K4" s="61"/>
      <c r="L4" s="257"/>
      <c r="M4" s="258"/>
      <c r="N4" s="258"/>
      <c r="O4" s="258"/>
      <c r="P4" s="258"/>
      <c r="Q4" s="258"/>
      <c r="R4" s="258"/>
      <c r="S4" s="258"/>
      <c r="T4" s="258"/>
      <c r="U4" s="258"/>
      <c r="V4" s="258"/>
      <c r="W4" s="258"/>
      <c r="X4" s="258"/>
      <c r="Y4" s="258"/>
      <c r="Z4" s="258"/>
      <c r="AA4" s="258"/>
      <c r="AB4" s="258"/>
      <c r="AC4" s="258"/>
      <c r="AD4" s="258"/>
      <c r="AE4" s="258"/>
      <c r="AF4" s="259"/>
      <c r="AG4" s="263"/>
      <c r="AH4" s="264"/>
      <c r="AI4" s="264"/>
      <c r="AJ4" s="264"/>
      <c r="AK4" s="264"/>
      <c r="AL4" s="264"/>
      <c r="AM4" s="265"/>
      <c r="AP4" s="239"/>
      <c r="AQ4" s="239"/>
      <c r="AR4" s="239"/>
      <c r="AS4" s="239"/>
      <c r="AT4" s="239"/>
      <c r="AU4" s="71" t="str">
        <f>IF(AG4&lt;&gt;"",IF(OR(L5="",AC8="",L9=""),"基本情報エラー：未入力の項目がありますので、入力してください。",""),"")</f>
        <v/>
      </c>
    </row>
    <row r="5" spans="1:47" s="28" customFormat="1" ht="21.75" customHeight="1">
      <c r="A5" s="284"/>
      <c r="B5" s="240" t="s">
        <v>25</v>
      </c>
      <c r="C5" s="240"/>
      <c r="D5" s="240"/>
      <c r="E5" s="240"/>
      <c r="F5" s="240"/>
      <c r="G5" s="240"/>
      <c r="H5" s="240"/>
      <c r="I5" s="240"/>
      <c r="J5" s="240"/>
      <c r="K5" s="241"/>
      <c r="L5" s="242"/>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4"/>
      <c r="AL5" s="86"/>
      <c r="AM5" s="87"/>
      <c r="AP5" s="41"/>
      <c r="AQ5" s="41"/>
      <c r="AR5" s="41"/>
      <c r="AS5" s="41"/>
      <c r="AT5" s="41"/>
    </row>
    <row r="6" spans="1:47" s="28" customFormat="1" ht="17.25" customHeight="1">
      <c r="A6" s="284"/>
      <c r="B6" s="250" t="s">
        <v>161</v>
      </c>
      <c r="C6" s="250"/>
      <c r="D6" s="250"/>
      <c r="E6" s="250"/>
      <c r="F6" s="250"/>
      <c r="G6" s="250"/>
      <c r="H6" s="250"/>
      <c r="I6" s="250"/>
      <c r="J6" s="250"/>
      <c r="K6" s="251"/>
      <c r="L6" s="92" t="s">
        <v>5</v>
      </c>
      <c r="M6" s="92"/>
      <c r="N6" s="92"/>
      <c r="O6" s="92"/>
      <c r="P6" s="92"/>
      <c r="Q6" s="266"/>
      <c r="R6" s="266"/>
      <c r="S6" s="266"/>
      <c r="T6" s="266"/>
      <c r="U6" s="266"/>
      <c r="V6" s="266"/>
      <c r="W6" s="92" t="s">
        <v>6</v>
      </c>
      <c r="X6" s="92"/>
      <c r="Y6" s="92"/>
      <c r="Z6" s="92"/>
      <c r="AA6" s="92"/>
      <c r="AB6" s="92"/>
      <c r="AC6" s="254"/>
      <c r="AD6" s="254"/>
      <c r="AE6" s="254"/>
      <c r="AF6" s="254"/>
      <c r="AG6" s="254"/>
      <c r="AH6" s="254"/>
      <c r="AI6" s="254"/>
      <c r="AJ6" s="254"/>
      <c r="AK6" s="254"/>
      <c r="AL6" s="254"/>
      <c r="AM6" s="255"/>
      <c r="AP6" s="29"/>
      <c r="AT6" s="256"/>
    </row>
    <row r="7" spans="1:47" s="28" customFormat="1" ht="20.25" customHeight="1">
      <c r="A7" s="284"/>
      <c r="B7" s="252"/>
      <c r="C7" s="252"/>
      <c r="D7" s="252"/>
      <c r="E7" s="252"/>
      <c r="F7" s="252"/>
      <c r="G7" s="252"/>
      <c r="H7" s="252"/>
      <c r="I7" s="252"/>
      <c r="J7" s="252"/>
      <c r="K7" s="253"/>
      <c r="L7" s="257"/>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9"/>
      <c r="AP7" s="29"/>
      <c r="AT7" s="256"/>
    </row>
    <row r="8" spans="1:47" s="28" customFormat="1" ht="21" customHeight="1">
      <c r="A8" s="284"/>
      <c r="B8" s="62" t="s">
        <v>7</v>
      </c>
      <c r="C8" s="80"/>
      <c r="D8" s="80"/>
      <c r="E8" s="62"/>
      <c r="F8" s="62"/>
      <c r="G8" s="62"/>
      <c r="H8" s="62"/>
      <c r="I8" s="62"/>
      <c r="J8" s="62"/>
      <c r="K8" s="63"/>
      <c r="L8" s="260" t="s">
        <v>8</v>
      </c>
      <c r="M8" s="261"/>
      <c r="N8" s="261"/>
      <c r="O8" s="262"/>
      <c r="P8" s="245"/>
      <c r="Q8" s="246"/>
      <c r="R8" s="246"/>
      <c r="S8" s="246"/>
      <c r="T8" s="246"/>
      <c r="U8" s="246"/>
      <c r="V8" s="246"/>
      <c r="W8" s="246"/>
      <c r="X8" s="246"/>
      <c r="Y8" s="246"/>
      <c r="Z8" s="260" t="s">
        <v>24</v>
      </c>
      <c r="AA8" s="261"/>
      <c r="AB8" s="262"/>
      <c r="AC8" s="298"/>
      <c r="AD8" s="248"/>
      <c r="AE8" s="248"/>
      <c r="AF8" s="248"/>
      <c r="AG8" s="248"/>
      <c r="AH8" s="248"/>
      <c r="AI8" s="248"/>
      <c r="AJ8" s="248"/>
      <c r="AK8" s="248"/>
      <c r="AL8" s="248"/>
      <c r="AM8" s="249"/>
      <c r="AO8" s="28" t="str">
        <f>IFERROR(VLOOKUP(AG4,#REF!,8,0),"")</f>
        <v/>
      </c>
      <c r="AP8" s="29"/>
    </row>
    <row r="9" spans="1:47" s="28" customFormat="1" ht="20.25" customHeight="1">
      <c r="A9" s="285"/>
      <c r="B9" s="62" t="s">
        <v>20</v>
      </c>
      <c r="C9" s="80"/>
      <c r="D9" s="80"/>
      <c r="E9" s="62"/>
      <c r="F9" s="62"/>
      <c r="G9" s="62"/>
      <c r="H9" s="62"/>
      <c r="I9" s="62"/>
      <c r="J9" s="62"/>
      <c r="K9" s="63"/>
      <c r="L9" s="293"/>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c r="AP9" s="29"/>
    </row>
    <row r="10" spans="1:47" s="28" customFormat="1" ht="10" customHeight="1">
      <c r="A10" s="54"/>
      <c r="B10" s="2"/>
      <c r="C10" s="3"/>
      <c r="D10" s="3"/>
      <c r="E10" s="2"/>
      <c r="F10" s="2"/>
      <c r="G10" s="2"/>
      <c r="H10" s="2"/>
      <c r="I10" s="2"/>
      <c r="J10" s="2"/>
      <c r="K10" s="2"/>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P10" s="29"/>
    </row>
    <row r="11" spans="1:47" s="28" customFormat="1" ht="19.5" customHeight="1">
      <c r="A11" s="66" t="s">
        <v>291</v>
      </c>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71" t="str">
        <f>IF(E22&lt;&gt;0,IF(OR(E12="",E13="",A17="",J17=""),"基本情報エラー：未入力の項目がありますので、入力してください。",""),"")</f>
        <v/>
      </c>
    </row>
    <row r="12" spans="1:47" s="28" customFormat="1" ht="19.5" customHeight="1">
      <c r="A12" s="291" t="s">
        <v>158</v>
      </c>
      <c r="B12" s="291"/>
      <c r="C12" s="291"/>
      <c r="D12" s="291"/>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P12" s="29"/>
    </row>
    <row r="13" spans="1:47" s="28" customFormat="1" ht="19.5" customHeight="1">
      <c r="A13" s="291" t="s">
        <v>159</v>
      </c>
      <c r="B13" s="291"/>
      <c r="C13" s="291"/>
      <c r="D13" s="291"/>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P13" s="29"/>
    </row>
    <row r="14" spans="1:47" s="28" customFormat="1" ht="10" customHeight="1" thickBot="1">
      <c r="I14" s="30"/>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29"/>
    </row>
    <row r="15" spans="1:47" s="28" customFormat="1" ht="23.25" customHeight="1" thickBot="1">
      <c r="A15" s="67"/>
      <c r="B15" s="191" t="s">
        <v>170</v>
      </c>
      <c r="C15" s="191"/>
      <c r="D15" s="191"/>
      <c r="E15" s="192">
        <f>E22</f>
        <v>0</v>
      </c>
      <c r="F15" s="193"/>
      <c r="G15" s="193"/>
      <c r="H15" s="194"/>
      <c r="I15" s="55" t="s">
        <v>127</v>
      </c>
      <c r="J15" s="191" t="s">
        <v>171</v>
      </c>
      <c r="K15" s="191"/>
      <c r="L15" s="191"/>
      <c r="M15" s="191"/>
      <c r="N15" s="184">
        <v>200000</v>
      </c>
      <c r="O15" s="185"/>
      <c r="P15" s="185"/>
      <c r="Q15" s="185"/>
      <c r="R15" s="185"/>
      <c r="S15" s="89" t="s">
        <v>127</v>
      </c>
      <c r="T15" s="195" t="s">
        <v>169</v>
      </c>
      <c r="U15" s="196"/>
      <c r="V15" s="196"/>
      <c r="W15" s="197"/>
      <c r="X15" s="184">
        <f>MIN(E15,N15)</f>
        <v>0</v>
      </c>
      <c r="Y15" s="185"/>
      <c r="Z15" s="185"/>
      <c r="AA15" s="185"/>
      <c r="AB15" s="185"/>
      <c r="AC15" s="90" t="s">
        <v>127</v>
      </c>
      <c r="AD15" s="186" t="s">
        <v>296</v>
      </c>
      <c r="AE15" s="187"/>
      <c r="AF15" s="187"/>
      <c r="AG15" s="188"/>
      <c r="AH15" s="189">
        <f>ROUNDDOWN(X15*4/5,-3)</f>
        <v>0</v>
      </c>
      <c r="AI15" s="190"/>
      <c r="AJ15" s="190"/>
      <c r="AK15" s="190"/>
      <c r="AL15" s="190"/>
      <c r="AM15" s="91" t="s">
        <v>127</v>
      </c>
      <c r="AP15" s="29"/>
    </row>
    <row r="16" spans="1:47" s="28" customFormat="1" ht="15" customHeight="1">
      <c r="A16" s="232" t="s">
        <v>152</v>
      </c>
      <c r="B16" s="232"/>
      <c r="C16" s="232"/>
      <c r="D16" s="232"/>
      <c r="E16" s="232" t="s">
        <v>157</v>
      </c>
      <c r="F16" s="232"/>
      <c r="G16" s="232"/>
      <c r="H16" s="232"/>
      <c r="I16" s="232"/>
      <c r="J16" s="230" t="s">
        <v>153</v>
      </c>
      <c r="K16" s="230"/>
      <c r="L16" s="230"/>
      <c r="M16" s="230"/>
      <c r="N16" s="230"/>
      <c r="O16" s="230"/>
      <c r="P16" s="230"/>
      <c r="Q16" s="230"/>
      <c r="R16" s="230"/>
      <c r="S16" s="230"/>
      <c r="T16" s="230"/>
      <c r="U16" s="230"/>
      <c r="V16" s="230"/>
      <c r="W16" s="230"/>
      <c r="X16" s="230"/>
      <c r="Y16" s="230"/>
      <c r="Z16" s="230"/>
      <c r="AA16" s="230"/>
      <c r="AB16" s="230"/>
      <c r="AC16" s="230"/>
      <c r="AD16" s="233"/>
      <c r="AE16" s="233"/>
      <c r="AF16" s="233"/>
      <c r="AG16" s="233"/>
      <c r="AH16" s="233"/>
      <c r="AI16" s="233"/>
      <c r="AJ16" s="233"/>
      <c r="AK16" s="233"/>
      <c r="AL16" s="233"/>
      <c r="AM16" s="234"/>
      <c r="AP16" s="29"/>
    </row>
    <row r="17" spans="1:48" s="28" customFormat="1" ht="15" customHeight="1">
      <c r="A17" s="235"/>
      <c r="B17" s="236"/>
      <c r="C17" s="236"/>
      <c r="D17" s="237"/>
      <c r="E17" s="296"/>
      <c r="F17" s="297"/>
      <c r="G17" s="297"/>
      <c r="H17" s="297"/>
      <c r="I17" s="297"/>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P17" s="29"/>
    </row>
    <row r="18" spans="1:48" s="28" customFormat="1" ht="15" customHeight="1">
      <c r="A18" s="221"/>
      <c r="B18" s="222"/>
      <c r="C18" s="222"/>
      <c r="D18" s="223"/>
      <c r="E18" s="201"/>
      <c r="F18" s="202"/>
      <c r="G18" s="202"/>
      <c r="H18" s="202"/>
      <c r="I18" s="202"/>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P18" s="29"/>
    </row>
    <row r="19" spans="1:48" s="28" customFormat="1" ht="15" customHeight="1">
      <c r="A19" s="221"/>
      <c r="B19" s="222"/>
      <c r="C19" s="222"/>
      <c r="D19" s="223"/>
      <c r="E19" s="201"/>
      <c r="F19" s="202"/>
      <c r="G19" s="202"/>
      <c r="H19" s="202"/>
      <c r="I19" s="202"/>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P19" s="29"/>
    </row>
    <row r="20" spans="1:48" s="28" customFormat="1" ht="15" customHeight="1">
      <c r="A20" s="221"/>
      <c r="B20" s="222"/>
      <c r="C20" s="222"/>
      <c r="D20" s="223"/>
      <c r="E20" s="201"/>
      <c r="F20" s="202"/>
      <c r="G20" s="202"/>
      <c r="H20" s="202"/>
      <c r="I20" s="202"/>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P20" s="29"/>
    </row>
    <row r="21" spans="1:48" s="28" customFormat="1" ht="15" customHeight="1">
      <c r="A21" s="225"/>
      <c r="B21" s="226"/>
      <c r="C21" s="226"/>
      <c r="D21" s="227"/>
      <c r="E21" s="203"/>
      <c r="F21" s="204"/>
      <c r="G21" s="204"/>
      <c r="H21" s="204"/>
      <c r="I21" s="204"/>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29"/>
    </row>
    <row r="22" spans="1:48" s="28" customFormat="1" ht="15" customHeight="1">
      <c r="A22" s="198" t="s">
        <v>27</v>
      </c>
      <c r="B22" s="199"/>
      <c r="C22" s="199"/>
      <c r="D22" s="200"/>
      <c r="E22" s="205">
        <f>SUM(E17:I21)</f>
        <v>0</v>
      </c>
      <c r="F22" s="206"/>
      <c r="G22" s="206"/>
      <c r="H22" s="206"/>
      <c r="I22" s="206"/>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P22" s="29"/>
    </row>
    <row r="23" spans="1:48" s="28" customFormat="1" ht="10" customHeight="1">
      <c r="A23" s="54"/>
      <c r="B23" s="2"/>
      <c r="C23" s="3"/>
      <c r="D23" s="3"/>
      <c r="E23" s="2"/>
      <c r="F23" s="2"/>
      <c r="G23" s="2"/>
      <c r="H23" s="2"/>
      <c r="I23" s="2"/>
      <c r="J23" s="2"/>
      <c r="K23" s="2"/>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P23" s="29"/>
    </row>
    <row r="24" spans="1:48" s="28" customFormat="1" ht="19.5" customHeight="1">
      <c r="A24" s="66" t="s">
        <v>292</v>
      </c>
      <c r="I24" s="30"/>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29"/>
      <c r="AU24" s="71" t="str">
        <f>IF(E36&lt;&gt;0,IF(OR(G25="",G26="",G27="",A31="",J31=""),"基本情報エラー：未入力の項目がありますので、入力してください。",""),"")</f>
        <v/>
      </c>
    </row>
    <row r="25" spans="1:48" s="28" customFormat="1" ht="19.5" customHeight="1">
      <c r="A25" s="208" t="s">
        <v>162</v>
      </c>
      <c r="B25" s="209"/>
      <c r="C25" s="209"/>
      <c r="D25" s="209"/>
      <c r="E25" s="209"/>
      <c r="F25" s="209"/>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P25" s="29"/>
      <c r="AU25" s="40" t="s">
        <v>269</v>
      </c>
    </row>
    <row r="26" spans="1:48" s="28" customFormat="1" ht="19.5" customHeight="1">
      <c r="A26" s="208" t="s">
        <v>165</v>
      </c>
      <c r="B26" s="209"/>
      <c r="C26" s="209"/>
      <c r="D26" s="209"/>
      <c r="E26" s="209"/>
      <c r="F26" s="209"/>
      <c r="G26" s="218"/>
      <c r="H26" s="219"/>
      <c r="I26" s="219"/>
      <c r="J26" s="220"/>
      <c r="K26" s="208" t="s">
        <v>164</v>
      </c>
      <c r="L26" s="209"/>
      <c r="M26" s="209"/>
      <c r="N26" s="209"/>
      <c r="O26" s="209"/>
      <c r="P26" s="209"/>
      <c r="Q26" s="209"/>
      <c r="R26" s="209"/>
      <c r="S26" s="211"/>
      <c r="T26" s="215"/>
      <c r="U26" s="216"/>
      <c r="V26" s="216"/>
      <c r="W26" s="216"/>
      <c r="X26" s="216"/>
      <c r="Y26" s="216"/>
      <c r="Z26" s="216"/>
      <c r="AA26" s="216"/>
      <c r="AB26" s="216"/>
      <c r="AC26" s="216"/>
      <c r="AD26" s="216"/>
      <c r="AE26" s="216"/>
      <c r="AF26" s="216"/>
      <c r="AG26" s="216"/>
      <c r="AH26" s="216"/>
      <c r="AI26" s="216"/>
      <c r="AJ26" s="216"/>
      <c r="AK26" s="216"/>
      <c r="AL26" s="216"/>
      <c r="AM26" s="217"/>
      <c r="AP26" s="29"/>
      <c r="AU26" s="74"/>
      <c r="AV26" s="74" t="s">
        <v>284</v>
      </c>
    </row>
    <row r="27" spans="1:48" s="28" customFormat="1" ht="19.5" customHeight="1">
      <c r="A27" s="208" t="s">
        <v>163</v>
      </c>
      <c r="B27" s="209"/>
      <c r="C27" s="209"/>
      <c r="D27" s="209"/>
      <c r="E27" s="209"/>
      <c r="F27" s="211"/>
      <c r="G27" s="212"/>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4"/>
      <c r="AP27" s="29"/>
      <c r="AU27" s="74"/>
      <c r="AV27" s="74" t="str">
        <f>IFERROR(VLOOKUP(G26,AU28:AV29,2,0),"")</f>
        <v/>
      </c>
    </row>
    <row r="28" spans="1:48" s="28" customFormat="1" ht="10" customHeight="1" thickBot="1">
      <c r="I28" s="30"/>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29"/>
      <c r="AU28" s="74" t="s">
        <v>166</v>
      </c>
      <c r="AV28" s="74" t="str">
        <f>G25&amp;"及び"&amp;T26</f>
        <v>及び</v>
      </c>
    </row>
    <row r="29" spans="1:48" s="28" customFormat="1" ht="23.25" customHeight="1" thickBot="1">
      <c r="A29" s="67"/>
      <c r="B29" s="191" t="s">
        <v>170</v>
      </c>
      <c r="C29" s="191"/>
      <c r="D29" s="191"/>
      <c r="E29" s="192">
        <f>E36</f>
        <v>0</v>
      </c>
      <c r="F29" s="193"/>
      <c r="G29" s="193"/>
      <c r="H29" s="194"/>
      <c r="I29" s="55" t="s">
        <v>127</v>
      </c>
      <c r="J29" s="191" t="s">
        <v>171</v>
      </c>
      <c r="K29" s="191"/>
      <c r="L29" s="191"/>
      <c r="M29" s="191"/>
      <c r="N29" s="184">
        <f>IFERROR(VLOOKUP(G26,プルダウン!I1:J2,2,0),0)</f>
        <v>0</v>
      </c>
      <c r="O29" s="185"/>
      <c r="P29" s="185"/>
      <c r="Q29" s="185"/>
      <c r="R29" s="185"/>
      <c r="S29" s="89" t="s">
        <v>127</v>
      </c>
      <c r="T29" s="195" t="s">
        <v>169</v>
      </c>
      <c r="U29" s="196"/>
      <c r="V29" s="196"/>
      <c r="W29" s="197"/>
      <c r="X29" s="184">
        <f>MIN(E29,N29)</f>
        <v>0</v>
      </c>
      <c r="Y29" s="185"/>
      <c r="Z29" s="185"/>
      <c r="AA29" s="185"/>
      <c r="AB29" s="185"/>
      <c r="AC29" s="90" t="s">
        <v>127</v>
      </c>
      <c r="AD29" s="186" t="s">
        <v>296</v>
      </c>
      <c r="AE29" s="187"/>
      <c r="AF29" s="187"/>
      <c r="AG29" s="188"/>
      <c r="AH29" s="189">
        <f>ROUNDDOWN(X29*4/5,-3)</f>
        <v>0</v>
      </c>
      <c r="AI29" s="190"/>
      <c r="AJ29" s="190"/>
      <c r="AK29" s="190"/>
      <c r="AL29" s="190"/>
      <c r="AM29" s="91" t="s">
        <v>127</v>
      </c>
      <c r="AP29" s="29"/>
      <c r="AU29" s="74" t="s">
        <v>167</v>
      </c>
      <c r="AV29" s="74">
        <f>G25</f>
        <v>0</v>
      </c>
    </row>
    <row r="30" spans="1:48" s="28" customFormat="1" ht="15" customHeight="1">
      <c r="A30" s="229" t="s">
        <v>152</v>
      </c>
      <c r="B30" s="230"/>
      <c r="C30" s="230"/>
      <c r="D30" s="231"/>
      <c r="E30" s="232" t="s">
        <v>157</v>
      </c>
      <c r="F30" s="232"/>
      <c r="G30" s="232"/>
      <c r="H30" s="232"/>
      <c r="I30" s="232"/>
      <c r="J30" s="230" t="s">
        <v>153</v>
      </c>
      <c r="K30" s="230"/>
      <c r="L30" s="230"/>
      <c r="M30" s="230"/>
      <c r="N30" s="230"/>
      <c r="O30" s="230"/>
      <c r="P30" s="230"/>
      <c r="Q30" s="230"/>
      <c r="R30" s="230"/>
      <c r="S30" s="230"/>
      <c r="T30" s="230"/>
      <c r="U30" s="230"/>
      <c r="V30" s="230"/>
      <c r="W30" s="230"/>
      <c r="X30" s="230"/>
      <c r="Y30" s="230"/>
      <c r="Z30" s="230"/>
      <c r="AA30" s="230"/>
      <c r="AB30" s="230"/>
      <c r="AC30" s="230"/>
      <c r="AD30" s="233"/>
      <c r="AE30" s="233"/>
      <c r="AF30" s="233"/>
      <c r="AG30" s="233"/>
      <c r="AH30" s="233"/>
      <c r="AI30" s="233"/>
      <c r="AJ30" s="233"/>
      <c r="AK30" s="233"/>
      <c r="AL30" s="233"/>
      <c r="AM30" s="234"/>
      <c r="AP30" s="29"/>
    </row>
    <row r="31" spans="1:48" s="28" customFormat="1" ht="15" customHeight="1">
      <c r="A31" s="235"/>
      <c r="B31" s="236"/>
      <c r="C31" s="236"/>
      <c r="D31" s="237"/>
      <c r="E31" s="296"/>
      <c r="F31" s="297"/>
      <c r="G31" s="297"/>
      <c r="H31" s="297"/>
      <c r="I31" s="297"/>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P31" s="29"/>
    </row>
    <row r="32" spans="1:48" s="28" customFormat="1" ht="15" customHeight="1">
      <c r="A32" s="221"/>
      <c r="B32" s="222"/>
      <c r="C32" s="222"/>
      <c r="D32" s="223"/>
      <c r="E32" s="201"/>
      <c r="F32" s="202"/>
      <c r="G32" s="202"/>
      <c r="H32" s="202"/>
      <c r="I32" s="202"/>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P32" s="29"/>
    </row>
    <row r="33" spans="1:42" s="28" customFormat="1" ht="15" customHeight="1">
      <c r="A33" s="221"/>
      <c r="B33" s="222"/>
      <c r="C33" s="222"/>
      <c r="D33" s="223"/>
      <c r="E33" s="201"/>
      <c r="F33" s="202"/>
      <c r="G33" s="202"/>
      <c r="H33" s="202"/>
      <c r="I33" s="202"/>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P33" s="29"/>
    </row>
    <row r="34" spans="1:42" s="28" customFormat="1" ht="15" customHeight="1">
      <c r="A34" s="221"/>
      <c r="B34" s="222"/>
      <c r="C34" s="222"/>
      <c r="D34" s="223"/>
      <c r="E34" s="201"/>
      <c r="F34" s="202"/>
      <c r="G34" s="202"/>
      <c r="H34" s="202"/>
      <c r="I34" s="202"/>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P34" s="29"/>
    </row>
    <row r="35" spans="1:42" s="28" customFormat="1" ht="15" customHeight="1">
      <c r="A35" s="225"/>
      <c r="B35" s="226"/>
      <c r="C35" s="226"/>
      <c r="D35" s="227"/>
      <c r="E35" s="203"/>
      <c r="F35" s="204"/>
      <c r="G35" s="204"/>
      <c r="H35" s="204"/>
      <c r="I35" s="204"/>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29"/>
    </row>
    <row r="36" spans="1:42" s="28" customFormat="1" ht="15" customHeight="1">
      <c r="A36" s="198" t="s">
        <v>27</v>
      </c>
      <c r="B36" s="199"/>
      <c r="C36" s="199"/>
      <c r="D36" s="200"/>
      <c r="E36" s="205">
        <f>SUM(E31:I35)</f>
        <v>0</v>
      </c>
      <c r="F36" s="206"/>
      <c r="G36" s="206"/>
      <c r="H36" s="206"/>
      <c r="I36" s="206"/>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P36" s="29"/>
    </row>
    <row r="37" spans="1:42" ht="10" customHeight="1" thickBot="1">
      <c r="A37" s="31"/>
      <c r="B37" s="31"/>
      <c r="C37" s="31"/>
      <c r="D37" s="31"/>
      <c r="E37" s="31"/>
      <c r="F37" s="32"/>
      <c r="G37" s="32"/>
      <c r="H37" s="32"/>
      <c r="I37" s="32"/>
      <c r="J37" s="32"/>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row>
    <row r="38" spans="1:42" ht="24.75" customHeight="1" thickBot="1">
      <c r="A38" s="292" t="s">
        <v>86</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P38" s="47" t="str">
        <f>IF(COUNTIF(A39:A40,"○")=2,"OK","NG")</f>
        <v>NG</v>
      </c>
    </row>
    <row r="39" spans="1:42" ht="42.75" customHeight="1">
      <c r="A39" s="64"/>
      <c r="B39" s="272" t="s">
        <v>129</v>
      </c>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row>
    <row r="40" spans="1:42" ht="25.5" customHeight="1">
      <c r="A40" s="64"/>
      <c r="B40" s="273" t="s">
        <v>131</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row>
    <row r="41" spans="1:42" ht="8.25" customHeight="1">
      <c r="A41" s="34"/>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42"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42"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42"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42"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42"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42"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42"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39"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39"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39"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39"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39"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39"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39"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39"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39"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39"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row>
    <row r="91" spans="1:39" ht="26.25" hidden="1" customHeight="1">
      <c r="A91" s="36"/>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row>
    <row r="92" spans="1:39" ht="26.25" hidden="1" customHeight="1">
      <c r="A92" s="36"/>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row>
    <row r="93" spans="1:39" ht="26.25" hidden="1" customHeight="1">
      <c r="A93" s="36"/>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row>
    <row r="94" spans="1:39" ht="26.25" hidden="1" customHeight="1">
      <c r="A94" s="36"/>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row>
    <row r="95" spans="1:39" ht="26.25" hidden="1" customHeight="1">
      <c r="A95" s="36"/>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row>
    <row r="96" spans="1:39" ht="26.25" hidden="1" customHeight="1">
      <c r="A96" s="36"/>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row>
    <row r="97" spans="1:43" ht="26.25" hidden="1" customHeight="1">
      <c r="A97" s="36"/>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row>
    <row r="98" spans="1:43" ht="26.25" hidden="1" customHeight="1">
      <c r="A98" s="36"/>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row>
    <row r="99" spans="1:43" ht="26.25" hidden="1" customHeight="1">
      <c r="A99" s="36"/>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row>
    <row r="100" spans="1:43" ht="26.25" hidden="1" customHeight="1">
      <c r="A100" s="36"/>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row>
    <row r="101" spans="1:43" ht="26.25" hidden="1" customHeight="1">
      <c r="A101" s="36"/>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row>
    <row r="102" spans="1:43" ht="26.25" hidden="1" customHeight="1">
      <c r="A102" s="36"/>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row>
    <row r="103" spans="1:43" ht="26.25" hidden="1" customHeight="1">
      <c r="A103" s="36"/>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row>
    <row r="104" spans="1:43" ht="26.25" hidden="1" customHeight="1">
      <c r="A104" s="36"/>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P104" s="23" t="str">
        <f>IF(COUNTIF(A109:A110,"○")=2,"国保連へ申請","都道府県へ直接申請")</f>
        <v>都道府県へ直接申請</v>
      </c>
    </row>
    <row r="105" spans="1:43" ht="24.75" hidden="1" customHeight="1">
      <c r="AP105" s="37" t="str">
        <f>IF(COUNTIF(A109:A110,"○")=2,"国保連へ申請","都道府県へ直接申請")</f>
        <v>都道府県へ直接申請</v>
      </c>
      <c r="AQ105" s="38"/>
    </row>
    <row r="106" spans="1:43" ht="25.5" hidden="1" customHeight="1"/>
    <row r="107" spans="1:43" ht="25.5" hidden="1" customHeight="1" thickBot="1"/>
    <row r="108" spans="1:43" ht="20.25" hidden="1" customHeight="1" thickBot="1">
      <c r="A108" s="274" t="s">
        <v>87</v>
      </c>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6"/>
      <c r="AP108" s="37"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39"/>
    </row>
    <row r="109" spans="1:43" ht="13.5" hidden="1" customHeight="1" thickBot="1">
      <c r="A109" s="33"/>
      <c r="B109" s="277" t="s">
        <v>91</v>
      </c>
      <c r="C109" s="277"/>
      <c r="D109" s="277"/>
      <c r="E109" s="277"/>
      <c r="F109" s="277"/>
      <c r="G109" s="277"/>
      <c r="H109" s="277"/>
      <c r="I109" s="277"/>
      <c r="J109" s="277"/>
      <c r="K109" s="277"/>
      <c r="L109" s="277"/>
      <c r="M109" s="277"/>
      <c r="N109" s="277"/>
      <c r="O109" s="277"/>
      <c r="P109" s="277"/>
      <c r="Q109" s="277"/>
      <c r="R109" s="277"/>
      <c r="S109" s="277"/>
      <c r="T109" s="277"/>
      <c r="U109" s="277"/>
      <c r="V109" s="277"/>
      <c r="W109" s="278"/>
      <c r="X109" s="279" t="s">
        <v>102</v>
      </c>
      <c r="Y109" s="279"/>
      <c r="Z109" s="279"/>
      <c r="AA109" s="279"/>
      <c r="AB109" s="279"/>
      <c r="AC109" s="279"/>
      <c r="AD109" s="279"/>
      <c r="AE109" s="279"/>
      <c r="AF109" s="279"/>
      <c r="AG109" s="279"/>
      <c r="AH109" s="279"/>
      <c r="AI109" s="279"/>
      <c r="AJ109" s="279"/>
      <c r="AK109" s="279"/>
      <c r="AL109" s="279"/>
      <c r="AM109" s="280"/>
    </row>
    <row r="110" spans="1:43" ht="13.5" hidden="1" customHeight="1" thickBot="1">
      <c r="A110" s="33"/>
      <c r="B110" s="267" t="s">
        <v>92</v>
      </c>
      <c r="C110" s="267"/>
      <c r="D110" s="267"/>
      <c r="E110" s="268"/>
      <c r="F110" s="267"/>
      <c r="G110" s="267"/>
      <c r="H110" s="267"/>
      <c r="I110" s="267"/>
      <c r="J110" s="267"/>
      <c r="K110" s="267"/>
      <c r="L110" s="267"/>
      <c r="M110" s="267"/>
      <c r="N110" s="267"/>
      <c r="O110" s="267"/>
      <c r="P110" s="267"/>
      <c r="Q110" s="267"/>
      <c r="R110" s="267"/>
      <c r="S110" s="267"/>
      <c r="T110" s="267"/>
      <c r="U110" s="267"/>
      <c r="V110" s="267"/>
      <c r="W110" s="269"/>
      <c r="X110" s="270" t="s">
        <v>85</v>
      </c>
      <c r="Y110" s="270"/>
      <c r="Z110" s="270"/>
      <c r="AA110" s="270"/>
      <c r="AB110" s="270"/>
      <c r="AC110" s="270"/>
      <c r="AD110" s="270"/>
      <c r="AE110" s="270"/>
      <c r="AF110" s="270"/>
      <c r="AG110" s="270"/>
      <c r="AH110" s="270"/>
      <c r="AI110" s="270"/>
      <c r="AJ110" s="270"/>
      <c r="AK110" s="270"/>
      <c r="AL110" s="270"/>
      <c r="AM110" s="271"/>
    </row>
    <row r="111" spans="1:43" s="40" customFormat="1" ht="18.75" hidden="1" customHeight="1">
      <c r="C111" s="41" t="s">
        <v>64</v>
      </c>
      <c r="AP111" s="41"/>
    </row>
    <row r="112" spans="1:43" s="40" customFormat="1" ht="18.75" hidden="1" customHeight="1">
      <c r="A112" s="40">
        <v>1</v>
      </c>
      <c r="B112" s="42" t="s">
        <v>37</v>
      </c>
      <c r="C112" s="43">
        <v>10000</v>
      </c>
      <c r="D112" s="40" t="s">
        <v>38</v>
      </c>
      <c r="E112" s="44">
        <v>1</v>
      </c>
      <c r="H112" s="40" t="s">
        <v>116</v>
      </c>
      <c r="AP112" s="41"/>
    </row>
    <row r="113" spans="1:42" s="40" customFormat="1" ht="18.75" hidden="1" customHeight="1">
      <c r="A113" s="40">
        <v>2</v>
      </c>
      <c r="B113" s="42" t="s">
        <v>39</v>
      </c>
      <c r="C113" s="43">
        <v>15000</v>
      </c>
      <c r="D113" s="40" t="s">
        <v>38</v>
      </c>
      <c r="E113" s="44">
        <v>2</v>
      </c>
      <c r="H113" s="40" t="s">
        <v>117</v>
      </c>
      <c r="AP113" s="41"/>
    </row>
    <row r="114" spans="1:42" s="40" customFormat="1" ht="18.75" hidden="1" customHeight="1">
      <c r="A114" s="40">
        <v>3</v>
      </c>
      <c r="B114" s="42" t="s">
        <v>40</v>
      </c>
      <c r="C114" s="43">
        <v>20000</v>
      </c>
      <c r="D114" s="40" t="s">
        <v>38</v>
      </c>
      <c r="E114" s="44">
        <v>3</v>
      </c>
      <c r="H114" s="40" t="s">
        <v>118</v>
      </c>
      <c r="AP114" s="41"/>
    </row>
    <row r="115" spans="1:42" s="40" customFormat="1" ht="18.75" hidden="1" customHeight="1">
      <c r="A115" s="40">
        <v>4</v>
      </c>
      <c r="B115" s="42" t="s">
        <v>41</v>
      </c>
      <c r="C115" s="43">
        <v>10000</v>
      </c>
      <c r="D115" s="40" t="s">
        <v>38</v>
      </c>
      <c r="E115" s="44">
        <v>4</v>
      </c>
      <c r="H115" s="40" t="s">
        <v>119</v>
      </c>
      <c r="AP115" s="41"/>
    </row>
    <row r="116" spans="1:42" s="40" customFormat="1" ht="18.75" hidden="1" customHeight="1">
      <c r="A116" s="40">
        <v>5</v>
      </c>
      <c r="B116" s="42" t="s">
        <v>11</v>
      </c>
      <c r="C116" s="43">
        <v>10000</v>
      </c>
      <c r="D116" s="40" t="s">
        <v>38</v>
      </c>
      <c r="E116" s="44">
        <v>5</v>
      </c>
      <c r="H116" s="40" t="s">
        <v>120</v>
      </c>
      <c r="AP116" s="41"/>
    </row>
    <row r="117" spans="1:42" s="40" customFormat="1" ht="18.75" hidden="1" customHeight="1">
      <c r="A117" s="40">
        <v>6</v>
      </c>
      <c r="B117" s="42" t="s">
        <v>42</v>
      </c>
      <c r="C117" s="43">
        <v>10000</v>
      </c>
      <c r="D117" s="40" t="s">
        <v>38</v>
      </c>
      <c r="E117" s="44">
        <v>6</v>
      </c>
      <c r="H117" s="40" t="s">
        <v>121</v>
      </c>
      <c r="AP117" s="41"/>
    </row>
    <row r="118" spans="1:42" s="40" customFormat="1" ht="18.75" hidden="1" customHeight="1">
      <c r="A118" s="40">
        <v>7</v>
      </c>
      <c r="B118" s="42" t="s">
        <v>43</v>
      </c>
      <c r="C118" s="43">
        <v>15000</v>
      </c>
      <c r="D118" s="40" t="s">
        <v>38</v>
      </c>
      <c r="E118" s="44">
        <v>7</v>
      </c>
      <c r="H118" s="40" t="s">
        <v>122</v>
      </c>
      <c r="AP118" s="41"/>
    </row>
    <row r="119" spans="1:42" s="40" customFormat="1" ht="18.75" hidden="1" customHeight="1">
      <c r="A119" s="40">
        <v>8</v>
      </c>
      <c r="B119" s="42" t="s">
        <v>44</v>
      </c>
      <c r="C119" s="43">
        <v>20000</v>
      </c>
      <c r="D119" s="40" t="s">
        <v>38</v>
      </c>
      <c r="E119" s="44">
        <v>8</v>
      </c>
      <c r="H119" s="40" t="s">
        <v>123</v>
      </c>
      <c r="AP119" s="41"/>
    </row>
    <row r="120" spans="1:42" s="40" customFormat="1" ht="18.75" hidden="1" customHeight="1">
      <c r="A120" s="40">
        <v>9</v>
      </c>
      <c r="B120" s="42" t="s">
        <v>22</v>
      </c>
      <c r="C120" s="43">
        <v>10000</v>
      </c>
      <c r="D120" s="40" t="s">
        <v>38</v>
      </c>
      <c r="E120" s="44">
        <v>9</v>
      </c>
      <c r="H120" s="40" t="s">
        <v>113</v>
      </c>
      <c r="AP120" s="41"/>
    </row>
    <row r="121" spans="1:42" s="40" customFormat="1" ht="18.75" hidden="1" customHeight="1">
      <c r="A121" s="40">
        <v>10</v>
      </c>
      <c r="B121" s="42" t="s">
        <v>65</v>
      </c>
      <c r="C121" s="43">
        <v>5000</v>
      </c>
      <c r="D121" s="40" t="s">
        <v>38</v>
      </c>
      <c r="E121" s="44">
        <v>10</v>
      </c>
      <c r="H121" s="40" t="s">
        <v>114</v>
      </c>
      <c r="AP121" s="41"/>
    </row>
    <row r="122" spans="1:42" s="40" customFormat="1" ht="18.75" hidden="1" customHeight="1">
      <c r="A122" s="40">
        <v>11</v>
      </c>
      <c r="B122" s="40" t="s">
        <v>66</v>
      </c>
      <c r="C122" s="43">
        <v>10000</v>
      </c>
      <c r="D122" s="40" t="s">
        <v>38</v>
      </c>
      <c r="E122" s="44">
        <v>11</v>
      </c>
      <c r="H122" s="5" t="s">
        <v>112</v>
      </c>
      <c r="AP122" s="41"/>
    </row>
    <row r="123" spans="1:42" s="40" customFormat="1" ht="18.75" hidden="1" customHeight="1">
      <c r="A123" s="40">
        <v>12</v>
      </c>
      <c r="B123" s="40" t="s">
        <v>47</v>
      </c>
      <c r="C123" s="43">
        <v>10000</v>
      </c>
      <c r="D123" s="40" t="s">
        <v>38</v>
      </c>
      <c r="E123" s="44">
        <v>12</v>
      </c>
      <c r="AP123" s="41"/>
    </row>
    <row r="124" spans="1:42" s="40" customFormat="1" ht="18.75" hidden="1" customHeight="1">
      <c r="A124" s="40">
        <v>13</v>
      </c>
      <c r="B124" s="40" t="s">
        <v>48</v>
      </c>
      <c r="C124" s="43">
        <v>15000</v>
      </c>
      <c r="D124" s="40" t="s">
        <v>38</v>
      </c>
      <c r="E124" s="44">
        <v>13</v>
      </c>
      <c r="AP124" s="41"/>
    </row>
    <row r="125" spans="1:42" s="40" customFormat="1" ht="18.75" hidden="1" customHeight="1">
      <c r="A125" s="40">
        <v>14</v>
      </c>
      <c r="B125" s="40" t="s">
        <v>49</v>
      </c>
      <c r="C125" s="43">
        <v>20000</v>
      </c>
      <c r="D125" s="40" t="s">
        <v>38</v>
      </c>
      <c r="E125" s="44">
        <v>14</v>
      </c>
      <c r="AP125" s="41"/>
    </row>
    <row r="126" spans="1:42" s="40" customFormat="1" ht="18.75" hidden="1" customHeight="1">
      <c r="A126" s="40">
        <v>15</v>
      </c>
      <c r="B126" s="40" t="s">
        <v>12</v>
      </c>
      <c r="C126" s="43">
        <v>10000</v>
      </c>
      <c r="D126" s="40" t="s">
        <v>38</v>
      </c>
      <c r="E126" s="44">
        <v>15</v>
      </c>
      <c r="AP126" s="41"/>
    </row>
    <row r="127" spans="1:42" s="40" customFormat="1" ht="18.75" hidden="1" customHeight="1">
      <c r="A127" s="40">
        <v>16</v>
      </c>
      <c r="B127" s="40" t="s">
        <v>13</v>
      </c>
      <c r="C127" s="43">
        <v>10000</v>
      </c>
      <c r="D127" s="40" t="s">
        <v>38</v>
      </c>
      <c r="E127" s="44">
        <v>16</v>
      </c>
      <c r="AP127" s="41"/>
    </row>
    <row r="128" spans="1:42" s="40" customFormat="1" ht="18.75" hidden="1" customHeight="1">
      <c r="A128" s="40">
        <v>17</v>
      </c>
      <c r="B128" s="40" t="s">
        <v>14</v>
      </c>
      <c r="C128" s="43">
        <v>5000</v>
      </c>
      <c r="D128" s="40" t="s">
        <v>38</v>
      </c>
      <c r="E128" s="44">
        <v>17</v>
      </c>
      <c r="AP128" s="41"/>
    </row>
    <row r="129" spans="1:42" s="40" customFormat="1" ht="18.75" hidden="1" customHeight="1">
      <c r="A129" s="40">
        <v>18</v>
      </c>
      <c r="B129" s="40" t="s">
        <v>15</v>
      </c>
      <c r="C129" s="43">
        <v>10000</v>
      </c>
      <c r="D129" s="40" t="s">
        <v>38</v>
      </c>
      <c r="E129" s="44">
        <v>18</v>
      </c>
      <c r="AP129" s="41"/>
    </row>
    <row r="130" spans="1:42" s="40" customFormat="1" ht="18.75" hidden="1" customHeight="1">
      <c r="A130" s="40">
        <v>19</v>
      </c>
      <c r="B130" s="40" t="s">
        <v>16</v>
      </c>
      <c r="C130" s="43">
        <v>10000</v>
      </c>
      <c r="D130" s="40" t="s">
        <v>38</v>
      </c>
      <c r="E130" s="44">
        <v>19</v>
      </c>
      <c r="AP130" s="41"/>
    </row>
    <row r="131" spans="1:42" s="40" customFormat="1" ht="18.75" hidden="1" customHeight="1">
      <c r="A131" s="40">
        <v>20</v>
      </c>
      <c r="B131" s="40" t="s">
        <v>17</v>
      </c>
      <c r="C131" s="43">
        <v>10000</v>
      </c>
      <c r="D131" s="40" t="s">
        <v>38</v>
      </c>
      <c r="E131" s="44">
        <v>20</v>
      </c>
      <c r="AP131" s="41"/>
    </row>
    <row r="132" spans="1:42" s="40" customFormat="1" ht="18.75" hidden="1" customHeight="1">
      <c r="A132" s="40">
        <v>21</v>
      </c>
      <c r="B132" s="40" t="s">
        <v>45</v>
      </c>
      <c r="C132" s="43">
        <v>5000</v>
      </c>
      <c r="D132" s="40" t="s">
        <v>38</v>
      </c>
      <c r="E132" s="44">
        <v>21</v>
      </c>
      <c r="AP132" s="41"/>
    </row>
    <row r="133" spans="1:42" s="40" customFormat="1" ht="18.75" hidden="1" customHeight="1">
      <c r="A133" s="40">
        <v>22</v>
      </c>
      <c r="B133" s="40" t="s">
        <v>18</v>
      </c>
      <c r="C133" s="43">
        <v>10000</v>
      </c>
      <c r="D133" s="40" t="s">
        <v>38</v>
      </c>
      <c r="E133" s="44">
        <v>22</v>
      </c>
      <c r="AP133" s="41"/>
    </row>
    <row r="134" spans="1:42" s="40" customFormat="1" ht="18.75" hidden="1" customHeight="1">
      <c r="A134" s="45">
        <v>23</v>
      </c>
      <c r="B134" s="45" t="s">
        <v>19</v>
      </c>
      <c r="C134" s="46">
        <v>10000</v>
      </c>
      <c r="D134" s="45" t="s">
        <v>38</v>
      </c>
      <c r="E134" s="44">
        <v>23</v>
      </c>
      <c r="F134" s="45"/>
      <c r="AP134" s="41"/>
    </row>
    <row r="135" spans="1:42" s="40" customFormat="1" ht="18.75" hidden="1" customHeight="1">
      <c r="A135" s="40">
        <v>24</v>
      </c>
      <c r="B135" s="40" t="s">
        <v>50</v>
      </c>
      <c r="C135" s="43">
        <v>30000</v>
      </c>
      <c r="D135" s="40" t="s">
        <v>68</v>
      </c>
      <c r="E135" s="44">
        <v>24</v>
      </c>
      <c r="AP135" s="41"/>
    </row>
    <row r="136" spans="1:42" s="40" customFormat="1" ht="18.75" hidden="1" customHeight="1">
      <c r="A136" s="40">
        <v>25</v>
      </c>
      <c r="B136" s="40" t="s">
        <v>51</v>
      </c>
      <c r="C136" s="43">
        <v>40000</v>
      </c>
      <c r="D136" s="40" t="s">
        <v>68</v>
      </c>
      <c r="E136" s="44">
        <v>25</v>
      </c>
      <c r="AP136" s="41"/>
    </row>
    <row r="137" spans="1:42" s="40" customFormat="1" ht="18.75" hidden="1" customHeight="1">
      <c r="A137" s="40">
        <v>26</v>
      </c>
      <c r="B137" s="40" t="s">
        <v>52</v>
      </c>
      <c r="C137" s="43">
        <v>50000</v>
      </c>
      <c r="D137" s="40" t="s">
        <v>68</v>
      </c>
      <c r="E137" s="44">
        <v>26</v>
      </c>
      <c r="AP137" s="41"/>
    </row>
    <row r="138" spans="1:42" s="40" customFormat="1" ht="18.75" hidden="1" customHeight="1">
      <c r="A138" s="40">
        <v>27</v>
      </c>
      <c r="B138" s="40" t="s">
        <v>53</v>
      </c>
      <c r="C138" s="43">
        <v>60000</v>
      </c>
      <c r="D138" s="40" t="s">
        <v>68</v>
      </c>
      <c r="E138" s="44">
        <v>27</v>
      </c>
      <c r="AP138" s="41"/>
    </row>
    <row r="139" spans="1:42" s="40" customFormat="1" ht="18.75" hidden="1" customHeight="1">
      <c r="A139" s="40">
        <v>28</v>
      </c>
      <c r="B139" s="40" t="s">
        <v>54</v>
      </c>
      <c r="C139" s="43">
        <v>70000</v>
      </c>
      <c r="D139" s="40" t="s">
        <v>68</v>
      </c>
      <c r="E139" s="44">
        <v>28</v>
      </c>
      <c r="AP139" s="41"/>
    </row>
    <row r="140" spans="1:42" s="40" customFormat="1" ht="18.75" hidden="1" customHeight="1">
      <c r="A140" s="40">
        <v>29</v>
      </c>
      <c r="B140" s="40" t="s">
        <v>55</v>
      </c>
      <c r="C140" s="43">
        <v>10000</v>
      </c>
      <c r="D140" s="40" t="s">
        <v>68</v>
      </c>
      <c r="E140" s="44">
        <v>29</v>
      </c>
      <c r="AP140" s="41"/>
    </row>
    <row r="141" spans="1:42" s="40" customFormat="1" ht="18.75" hidden="1" customHeight="1">
      <c r="A141" s="40">
        <v>30</v>
      </c>
      <c r="B141" s="40" t="s">
        <v>67</v>
      </c>
      <c r="C141" s="43">
        <v>20000</v>
      </c>
      <c r="D141" s="40" t="s">
        <v>68</v>
      </c>
      <c r="E141" s="44">
        <v>30</v>
      </c>
      <c r="AP141" s="41"/>
    </row>
    <row r="142" spans="1:42" s="40" customFormat="1" ht="18.75" hidden="1" customHeight="1">
      <c r="A142" s="40">
        <v>31</v>
      </c>
      <c r="B142" s="40" t="s">
        <v>56</v>
      </c>
      <c r="C142" s="43">
        <v>30000</v>
      </c>
      <c r="D142" s="40" t="s">
        <v>68</v>
      </c>
      <c r="E142" s="44">
        <v>31</v>
      </c>
      <c r="AP142" s="41"/>
    </row>
    <row r="143" spans="1:42" s="40" customFormat="1" ht="18.75" hidden="1" customHeight="1">
      <c r="A143" s="40">
        <v>32</v>
      </c>
      <c r="B143" s="40" t="s">
        <v>57</v>
      </c>
      <c r="C143" s="43">
        <v>40000</v>
      </c>
      <c r="D143" s="40" t="s">
        <v>68</v>
      </c>
      <c r="E143" s="44">
        <v>32</v>
      </c>
      <c r="AP143" s="41"/>
    </row>
    <row r="144" spans="1:42" s="40" customFormat="1" ht="18.75" hidden="1" customHeight="1">
      <c r="A144" s="40">
        <v>33</v>
      </c>
      <c r="B144" s="40" t="s">
        <v>58</v>
      </c>
      <c r="C144" s="43">
        <v>50000</v>
      </c>
      <c r="D144" s="40" t="s">
        <v>68</v>
      </c>
      <c r="E144" s="44">
        <v>33</v>
      </c>
      <c r="AP144" s="41"/>
    </row>
    <row r="145" spans="1:42" s="40" customFormat="1" ht="18.75" hidden="1" customHeight="1">
      <c r="A145" s="40">
        <v>34</v>
      </c>
      <c r="B145" s="40" t="s">
        <v>59</v>
      </c>
      <c r="C145" s="43">
        <v>60000</v>
      </c>
      <c r="D145" s="40" t="s">
        <v>68</v>
      </c>
      <c r="E145" s="44">
        <v>34</v>
      </c>
      <c r="AP145" s="41"/>
    </row>
    <row r="146" spans="1:42" s="40" customFormat="1" ht="18.75" hidden="1" customHeight="1">
      <c r="A146" s="40">
        <v>35</v>
      </c>
      <c r="B146" s="40" t="s">
        <v>60</v>
      </c>
      <c r="C146" s="43">
        <v>70000</v>
      </c>
      <c r="D146" s="40" t="s">
        <v>68</v>
      </c>
      <c r="E146" s="44">
        <v>35</v>
      </c>
      <c r="AP146" s="41"/>
    </row>
    <row r="147" spans="1:42" s="40" customFormat="1" ht="18.75" hidden="1" customHeight="1">
      <c r="A147" s="40">
        <v>36</v>
      </c>
      <c r="B147" s="40" t="s">
        <v>61</v>
      </c>
      <c r="C147" s="43">
        <v>30000</v>
      </c>
      <c r="D147" s="40" t="s">
        <v>68</v>
      </c>
      <c r="E147" s="44">
        <v>36</v>
      </c>
      <c r="AP147" s="41"/>
    </row>
    <row r="148" spans="1:42" s="40" customFormat="1" ht="18.75" hidden="1" customHeight="1">
      <c r="A148" s="40">
        <v>37</v>
      </c>
      <c r="B148" s="40" t="s">
        <v>69</v>
      </c>
      <c r="C148" s="43">
        <v>40000</v>
      </c>
      <c r="D148" s="40" t="s">
        <v>68</v>
      </c>
      <c r="E148" s="44">
        <v>37</v>
      </c>
      <c r="AP148" s="41"/>
    </row>
    <row r="149" spans="1:42" s="40" customFormat="1" ht="18.75" hidden="1" customHeight="1">
      <c r="A149" s="40">
        <v>38</v>
      </c>
      <c r="B149" s="40" t="s">
        <v>70</v>
      </c>
      <c r="C149" s="43">
        <v>50000</v>
      </c>
      <c r="D149" s="40" t="s">
        <v>68</v>
      </c>
      <c r="E149" s="44">
        <v>38</v>
      </c>
      <c r="AP149" s="41"/>
    </row>
    <row r="150" spans="1:42" s="40" customFormat="1" ht="18.75" hidden="1" customHeight="1">
      <c r="A150" s="40">
        <v>39</v>
      </c>
      <c r="B150" s="40" t="s">
        <v>71</v>
      </c>
      <c r="C150" s="43">
        <v>60000</v>
      </c>
      <c r="D150" s="40" t="s">
        <v>68</v>
      </c>
      <c r="E150" s="44">
        <v>39</v>
      </c>
      <c r="AP150" s="41"/>
    </row>
    <row r="151" spans="1:42" s="40" customFormat="1" ht="18.75" hidden="1" customHeight="1">
      <c r="A151" s="40">
        <v>40</v>
      </c>
      <c r="B151" s="40" t="s">
        <v>95</v>
      </c>
      <c r="C151" s="43">
        <v>70000</v>
      </c>
      <c r="D151" s="40" t="s">
        <v>68</v>
      </c>
      <c r="E151" s="44">
        <v>40</v>
      </c>
      <c r="AP151" s="41"/>
    </row>
    <row r="152" spans="1:42" s="40" customFormat="1" ht="18.75" hidden="1" customHeight="1">
      <c r="A152" s="40">
        <v>41</v>
      </c>
      <c r="B152" s="40" t="s">
        <v>62</v>
      </c>
      <c r="C152" s="43">
        <v>30000</v>
      </c>
      <c r="D152" s="40" t="s">
        <v>68</v>
      </c>
      <c r="E152" s="44">
        <v>41</v>
      </c>
      <c r="AP152" s="41"/>
    </row>
    <row r="153" spans="1:42" s="40" customFormat="1" ht="18.75" hidden="1" customHeight="1">
      <c r="A153" s="40">
        <v>42</v>
      </c>
      <c r="B153" s="40" t="s">
        <v>72</v>
      </c>
      <c r="C153" s="43">
        <v>40000</v>
      </c>
      <c r="D153" s="40" t="s">
        <v>68</v>
      </c>
      <c r="E153" s="44">
        <v>42</v>
      </c>
      <c r="AP153" s="41"/>
    </row>
    <row r="154" spans="1:42" s="40" customFormat="1" ht="18.75" hidden="1" customHeight="1">
      <c r="A154" s="40">
        <v>43</v>
      </c>
      <c r="B154" s="40" t="s">
        <v>73</v>
      </c>
      <c r="C154" s="43">
        <v>50000</v>
      </c>
      <c r="D154" s="40" t="s">
        <v>68</v>
      </c>
      <c r="E154" s="44">
        <v>43</v>
      </c>
      <c r="AP154" s="41"/>
    </row>
    <row r="155" spans="1:42" s="40" customFormat="1" ht="18.75" hidden="1" customHeight="1">
      <c r="A155" s="40">
        <v>44</v>
      </c>
      <c r="B155" s="40" t="s">
        <v>74</v>
      </c>
      <c r="C155" s="43">
        <v>60000</v>
      </c>
      <c r="D155" s="40" t="s">
        <v>68</v>
      </c>
      <c r="E155" s="44">
        <v>44</v>
      </c>
      <c r="AP155" s="41"/>
    </row>
    <row r="156" spans="1:42" s="40" customFormat="1" ht="18.75" hidden="1" customHeight="1">
      <c r="A156" s="40">
        <v>45</v>
      </c>
      <c r="B156" s="40" t="s">
        <v>96</v>
      </c>
      <c r="C156" s="43">
        <v>70000</v>
      </c>
      <c r="D156" s="40" t="s">
        <v>68</v>
      </c>
      <c r="E156" s="44">
        <v>45</v>
      </c>
      <c r="AP156" s="41"/>
    </row>
    <row r="157" spans="1:42" s="40" customFormat="1" ht="18.75" hidden="1" customHeight="1">
      <c r="A157" s="40">
        <v>46</v>
      </c>
      <c r="B157" s="40" t="s">
        <v>63</v>
      </c>
      <c r="C157" s="43">
        <v>10000</v>
      </c>
      <c r="D157" s="40" t="s">
        <v>68</v>
      </c>
      <c r="E157" s="44">
        <v>46</v>
      </c>
      <c r="AP157" s="41"/>
    </row>
    <row r="158" spans="1:42" s="40" customFormat="1" ht="18.75" hidden="1" customHeight="1">
      <c r="A158" s="40">
        <v>47</v>
      </c>
      <c r="B158" s="40" t="s">
        <v>75</v>
      </c>
      <c r="C158" s="43">
        <v>15000</v>
      </c>
      <c r="D158" s="40" t="s">
        <v>68</v>
      </c>
      <c r="E158" s="44">
        <v>47</v>
      </c>
      <c r="AP158" s="41"/>
    </row>
    <row r="159" spans="1:42" s="40" customFormat="1" ht="18.75" hidden="1" customHeight="1">
      <c r="A159" s="40">
        <v>48</v>
      </c>
      <c r="B159" s="40" t="s">
        <v>76</v>
      </c>
      <c r="C159" s="43">
        <v>10000</v>
      </c>
      <c r="D159" s="40" t="s">
        <v>68</v>
      </c>
      <c r="E159" s="44">
        <v>48</v>
      </c>
      <c r="AP159" s="41"/>
    </row>
    <row r="160" spans="1:42" s="40" customFormat="1" ht="18.75" hidden="1" customHeight="1">
      <c r="A160" s="40">
        <v>49</v>
      </c>
      <c r="B160" s="40" t="s">
        <v>77</v>
      </c>
      <c r="C160" s="43">
        <v>20000</v>
      </c>
      <c r="D160" s="40" t="s">
        <v>68</v>
      </c>
      <c r="E160" s="44">
        <v>49</v>
      </c>
      <c r="AP160" s="41"/>
    </row>
    <row r="161" spans="1:42" s="40" customFormat="1" ht="18.75" hidden="1" customHeight="1">
      <c r="A161" s="40">
        <v>50</v>
      </c>
      <c r="B161" s="40" t="s">
        <v>78</v>
      </c>
      <c r="C161" s="43">
        <v>30000</v>
      </c>
      <c r="D161" s="40" t="s">
        <v>68</v>
      </c>
      <c r="E161" s="44">
        <v>50</v>
      </c>
      <c r="AP161" s="41"/>
    </row>
    <row r="162" spans="1:42" s="40" customFormat="1" ht="18.75" hidden="1" customHeight="1">
      <c r="A162" s="40">
        <v>51</v>
      </c>
      <c r="B162" s="40" t="s">
        <v>79</v>
      </c>
      <c r="C162" s="43">
        <v>40000</v>
      </c>
      <c r="D162" s="40" t="s">
        <v>68</v>
      </c>
      <c r="E162" s="44">
        <v>51</v>
      </c>
      <c r="AP162" s="41"/>
    </row>
    <row r="163" spans="1:42" s="40" customFormat="1" ht="18.75" hidden="1" customHeight="1">
      <c r="A163" s="40">
        <v>52</v>
      </c>
      <c r="B163" s="40" t="s">
        <v>80</v>
      </c>
      <c r="C163" s="43">
        <v>50000</v>
      </c>
      <c r="D163" s="40" t="s">
        <v>68</v>
      </c>
      <c r="E163" s="44">
        <v>52</v>
      </c>
      <c r="AP163" s="41"/>
    </row>
    <row r="164" spans="1:42" s="40" customFormat="1" ht="18.75" hidden="1" customHeight="1">
      <c r="A164" s="40">
        <v>53</v>
      </c>
      <c r="B164" s="40" t="s">
        <v>81</v>
      </c>
      <c r="C164" s="43">
        <v>60000</v>
      </c>
      <c r="D164" s="40" t="s">
        <v>68</v>
      </c>
      <c r="E164" s="44">
        <v>53</v>
      </c>
      <c r="AP164" s="41"/>
    </row>
    <row r="165" spans="1:42" s="40" customFormat="1" ht="18.75" hidden="1" customHeight="1">
      <c r="A165" s="40">
        <v>54</v>
      </c>
      <c r="B165" s="40" t="s">
        <v>82</v>
      </c>
      <c r="C165" s="43">
        <v>70000</v>
      </c>
      <c r="D165" s="40" t="s">
        <v>68</v>
      </c>
      <c r="E165" s="44">
        <v>54</v>
      </c>
      <c r="AP165" s="41"/>
    </row>
    <row r="166" spans="1:42" s="40" customFormat="1" ht="18.75" hidden="1" customHeight="1">
      <c r="A166" s="40">
        <v>55</v>
      </c>
      <c r="B166" s="40" t="s">
        <v>83</v>
      </c>
      <c r="C166" s="43">
        <v>10000</v>
      </c>
      <c r="D166" s="40" t="s">
        <v>68</v>
      </c>
      <c r="E166" s="44">
        <v>55</v>
      </c>
      <c r="AP166" s="41"/>
    </row>
    <row r="167" spans="1:42" s="40" customFormat="1" ht="18.75" hidden="1" customHeight="1">
      <c r="A167" s="40">
        <v>56</v>
      </c>
      <c r="B167" s="40" t="s">
        <v>84</v>
      </c>
      <c r="C167" s="43">
        <v>20000</v>
      </c>
      <c r="D167" s="40" t="s">
        <v>68</v>
      </c>
      <c r="E167" s="44">
        <v>56</v>
      </c>
      <c r="AP167" s="41"/>
    </row>
    <row r="168" spans="1:42" s="40" customFormat="1" ht="18.75" hidden="1" customHeight="1">
      <c r="B168" s="44"/>
      <c r="C168" s="44"/>
      <c r="D168" s="44"/>
      <c r="E168" s="44"/>
      <c r="G168" s="44"/>
      <c r="AP168" s="41"/>
    </row>
    <row r="169" spans="1:42" s="40" customFormat="1" ht="18.75" customHeight="1">
      <c r="AP169" s="41"/>
    </row>
    <row r="170" spans="1:42" s="40" customFormat="1" ht="18.75" customHeight="1">
      <c r="AP170" s="41"/>
    </row>
    <row r="171" spans="1:42" s="40" customFormat="1" ht="18.75" customHeight="1">
      <c r="AP171" s="41"/>
    </row>
    <row r="172" spans="1:42" s="40" customFormat="1" ht="18.75" customHeight="1">
      <c r="AP172" s="41"/>
    </row>
    <row r="173" spans="1:42" s="40" customFormat="1" ht="18.75" customHeight="1">
      <c r="AP173" s="41"/>
    </row>
    <row r="174" spans="1:42" s="40" customFormat="1" ht="18.75" customHeight="1">
      <c r="AP174" s="41"/>
    </row>
    <row r="175" spans="1:42" s="40" customFormat="1" ht="18.75" customHeight="1">
      <c r="AP175" s="41"/>
    </row>
    <row r="176" spans="1:42" s="40" customFormat="1" ht="18.75" customHeight="1">
      <c r="AP176" s="41"/>
    </row>
    <row r="177" spans="42:42" s="40" customFormat="1" ht="18.75" customHeight="1">
      <c r="AP177" s="41"/>
    </row>
  </sheetData>
  <sheetProtection algorithmName="SHA-512" hashValue="infVHvcxuqUe+QxU5H4I8EVOZ9CLEk1qB++ebWvvSw70rTCFFuwVe250HLVsNnrQBosOVKiAvBX5EZdunn/KgQ==" saltValue="FdO4MlQ4dX6tmhXAv6MTXg==" spinCount="100000" sheet="1" selectLockedCells="1" autoFilter="0"/>
  <mergeCells count="97">
    <mergeCell ref="B40:AM40"/>
    <mergeCell ref="A36:D36"/>
    <mergeCell ref="E36:I36"/>
    <mergeCell ref="J36:AM36"/>
    <mergeCell ref="A38:AM38"/>
    <mergeCell ref="B39:AM39"/>
    <mergeCell ref="A108:AM108"/>
    <mergeCell ref="B109:W109"/>
    <mergeCell ref="X109:AM109"/>
    <mergeCell ref="B110:W110"/>
    <mergeCell ref="X110:AM110"/>
    <mergeCell ref="A32:D32"/>
    <mergeCell ref="E32:I32"/>
    <mergeCell ref="J32:AM32"/>
    <mergeCell ref="A33:D33"/>
    <mergeCell ref="E33:I33"/>
    <mergeCell ref="J33:AM33"/>
    <mergeCell ref="A34:D34"/>
    <mergeCell ref="E34:I34"/>
    <mergeCell ref="J34:AM34"/>
    <mergeCell ref="A35:D35"/>
    <mergeCell ref="E35:I35"/>
    <mergeCell ref="J35:AM35"/>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6:F26"/>
    <mergeCell ref="G26:J26"/>
    <mergeCell ref="K26:S26"/>
    <mergeCell ref="T26:AM26"/>
    <mergeCell ref="A30:D30"/>
    <mergeCell ref="E30:I30"/>
    <mergeCell ref="J30:AM30"/>
    <mergeCell ref="A22:D22"/>
    <mergeCell ref="E22:I22"/>
    <mergeCell ref="J22:AM22"/>
    <mergeCell ref="A25:F25"/>
    <mergeCell ref="G25:AM25"/>
    <mergeCell ref="A18:D18"/>
    <mergeCell ref="E18:I18"/>
    <mergeCell ref="J18:AM18"/>
    <mergeCell ref="A19:D19"/>
    <mergeCell ref="E19:I19"/>
    <mergeCell ref="J19:AM19"/>
    <mergeCell ref="A20:D20"/>
    <mergeCell ref="E20:I20"/>
    <mergeCell ref="J20:AM20"/>
    <mergeCell ref="A21:D21"/>
    <mergeCell ref="E21:I21"/>
    <mergeCell ref="J21:AM21"/>
    <mergeCell ref="A16:D16"/>
    <mergeCell ref="E16:I16"/>
    <mergeCell ref="J16:AM16"/>
    <mergeCell ref="A17:D17"/>
    <mergeCell ref="E17:I17"/>
    <mergeCell ref="J17:AM17"/>
    <mergeCell ref="A12:D12"/>
    <mergeCell ref="E12:AM12"/>
    <mergeCell ref="A13:D13"/>
    <mergeCell ref="E13:AM13"/>
    <mergeCell ref="AD15:AG15"/>
    <mergeCell ref="AH15:AL15"/>
    <mergeCell ref="B15:D15"/>
    <mergeCell ref="E15:H15"/>
    <mergeCell ref="J15:M15"/>
    <mergeCell ref="N15:R15"/>
    <mergeCell ref="T15:W15"/>
    <mergeCell ref="X15:AB15"/>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s>
  <phoneticPr fontId="5"/>
  <conditionalFormatting sqref="A2:AM2">
    <cfRule type="containsText" dxfId="6" priority="1" operator="containsText" text="エラー">
      <formula>NOT(ISERROR(SEARCH("エラー",A2)))</formula>
    </cfRule>
  </conditionalFormatting>
  <dataValidations count="5">
    <dataValidation type="list" imeMode="disabled" allowBlank="1" showInputMessage="1" showErrorMessage="1" sqref="A39:A104" xr:uid="{00000000-0002-0000-0B00-000000000000}">
      <formula1>"○"</formula1>
    </dataValidation>
    <dataValidation imeMode="fullKatakana" allowBlank="1" showInputMessage="1" showErrorMessage="1" sqref="L3:AF3" xr:uid="{3164606B-F83F-4510-ADD0-E47018C213A2}"/>
    <dataValidation imeMode="off" allowBlank="1" showInputMessage="1" showErrorMessage="1" sqref="AC8:AM8 P8:Y8" xr:uid="{00000000-0002-0000-0B00-000002000000}"/>
    <dataValidation type="textLength" imeMode="disabled" operator="equal" allowBlank="1" showInputMessage="1" showErrorMessage="1" errorTitle="事業所番号" error="10桁で入力してください。" sqref="AG4:AM4" xr:uid="{3F1E0FC7-82A4-42BE-A07D-492E2D60C863}">
      <formula1>10</formula1>
    </dataValidation>
    <dataValidation type="list" allowBlank="1" showInputMessage="1" showErrorMessage="1" sqref="A109:A110" xr:uid="{00000000-0002-0000-0B00-000004000000}">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5000000}">
          <x14:formula1>
            <xm:f>プルダウン!$I$1:$I$2</xm:f>
          </x14:formula1>
          <xm:sqref>G26:J26</xm:sqref>
        </x14:dataValidation>
        <x14:dataValidation type="list" allowBlank="1" showInputMessage="1" showErrorMessage="1" xr:uid="{00000000-0002-0000-0B00-000006000000}">
          <x14:formula1>
            <xm:f>プルダウン!$H$1:$H$3</xm:f>
          </x14:formula1>
          <xm:sqref>A17:D21 A31:D35</xm:sqref>
        </x14:dataValidation>
        <x14:dataValidation type="list" allowBlank="1" showInputMessage="1" showErrorMessage="1" xr:uid="{00000000-0002-0000-0B00-000007000000}">
          <x14:formula1>
            <xm:f>プルダウン!$B$1:$B$3</xm:f>
          </x14:formula1>
          <xm:sqref>L5:AK5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V177"/>
  <sheetViews>
    <sheetView showGridLines="0" view="pageBreakPreview" topLeftCell="A5" zoomScaleNormal="120" zoomScaleSheetLayoutView="100" workbookViewId="0">
      <selection activeCell="L3" sqref="L3:AF3"/>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168</v>
      </c>
    </row>
    <row r="2" spans="1:47" ht="14">
      <c r="A2" s="281" t="str">
        <f>IF(AG4&lt;&gt;"",IF(OR(AU4&lt;&gt;"",AU11&lt;&gt;"",AU24&lt;&gt;""),"エラー：未入力の項目がありますので、入力してください。",""),"")</f>
        <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row>
    <row r="3" spans="1:47" s="28" customFormat="1" ht="12" customHeight="1">
      <c r="A3" s="283" t="s">
        <v>21</v>
      </c>
      <c r="B3" s="56" t="s">
        <v>0</v>
      </c>
      <c r="C3" s="57"/>
      <c r="D3" s="57"/>
      <c r="E3" s="56"/>
      <c r="F3" s="56"/>
      <c r="G3" s="56"/>
      <c r="H3" s="56"/>
      <c r="I3" s="56"/>
      <c r="J3" s="56"/>
      <c r="K3" s="58"/>
      <c r="L3" s="286"/>
      <c r="M3" s="286"/>
      <c r="N3" s="286"/>
      <c r="O3" s="286"/>
      <c r="P3" s="286"/>
      <c r="Q3" s="286"/>
      <c r="R3" s="286"/>
      <c r="S3" s="286"/>
      <c r="T3" s="286"/>
      <c r="U3" s="286"/>
      <c r="V3" s="286"/>
      <c r="W3" s="286"/>
      <c r="X3" s="286"/>
      <c r="Y3" s="286"/>
      <c r="Z3" s="286"/>
      <c r="AA3" s="286"/>
      <c r="AB3" s="286"/>
      <c r="AC3" s="286"/>
      <c r="AD3" s="286"/>
      <c r="AE3" s="286"/>
      <c r="AF3" s="287"/>
      <c r="AG3" s="288" t="s">
        <v>128</v>
      </c>
      <c r="AH3" s="289"/>
      <c r="AI3" s="289"/>
      <c r="AJ3" s="289"/>
      <c r="AK3" s="289"/>
      <c r="AL3" s="289"/>
      <c r="AM3" s="290"/>
      <c r="AP3" s="29"/>
    </row>
    <row r="4" spans="1:47" s="28" customFormat="1" ht="20.25" customHeight="1">
      <c r="A4" s="284"/>
      <c r="B4" s="59" t="s">
        <v>160</v>
      </c>
      <c r="C4" s="60"/>
      <c r="D4" s="60"/>
      <c r="E4" s="59"/>
      <c r="F4" s="59"/>
      <c r="G4" s="59"/>
      <c r="H4" s="59"/>
      <c r="I4" s="59"/>
      <c r="J4" s="59"/>
      <c r="K4" s="61"/>
      <c r="L4" s="257"/>
      <c r="M4" s="258"/>
      <c r="N4" s="258"/>
      <c r="O4" s="258"/>
      <c r="P4" s="258"/>
      <c r="Q4" s="258"/>
      <c r="R4" s="258"/>
      <c r="S4" s="258"/>
      <c r="T4" s="258"/>
      <c r="U4" s="258"/>
      <c r="V4" s="258"/>
      <c r="W4" s="258"/>
      <c r="X4" s="258"/>
      <c r="Y4" s="258"/>
      <c r="Z4" s="258"/>
      <c r="AA4" s="258"/>
      <c r="AB4" s="258"/>
      <c r="AC4" s="258"/>
      <c r="AD4" s="258"/>
      <c r="AE4" s="258"/>
      <c r="AF4" s="259"/>
      <c r="AG4" s="263"/>
      <c r="AH4" s="264"/>
      <c r="AI4" s="264"/>
      <c r="AJ4" s="264"/>
      <c r="AK4" s="264"/>
      <c r="AL4" s="264"/>
      <c r="AM4" s="265"/>
      <c r="AP4" s="239"/>
      <c r="AQ4" s="239"/>
      <c r="AR4" s="239"/>
      <c r="AS4" s="239"/>
      <c r="AT4" s="239"/>
      <c r="AU4" s="71" t="str">
        <f>IF(AG4&lt;&gt;"",IF(OR(L5="",AC8="",L9=""),"基本情報エラー：未入力の項目がありますので、入力してください。",""),"")</f>
        <v/>
      </c>
    </row>
    <row r="5" spans="1:47" s="28" customFormat="1" ht="21.75" customHeight="1">
      <c r="A5" s="284"/>
      <c r="B5" s="240" t="s">
        <v>25</v>
      </c>
      <c r="C5" s="240"/>
      <c r="D5" s="240"/>
      <c r="E5" s="240"/>
      <c r="F5" s="240"/>
      <c r="G5" s="240"/>
      <c r="H5" s="240"/>
      <c r="I5" s="240"/>
      <c r="J5" s="240"/>
      <c r="K5" s="241"/>
      <c r="L5" s="242"/>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4"/>
      <c r="AL5" s="86"/>
      <c r="AM5" s="87"/>
      <c r="AP5" s="41"/>
      <c r="AQ5" s="41"/>
      <c r="AR5" s="41"/>
      <c r="AS5" s="41"/>
      <c r="AT5" s="41"/>
    </row>
    <row r="6" spans="1:47" s="28" customFormat="1" ht="17.25" customHeight="1">
      <c r="A6" s="284"/>
      <c r="B6" s="250" t="s">
        <v>161</v>
      </c>
      <c r="C6" s="250"/>
      <c r="D6" s="250"/>
      <c r="E6" s="250"/>
      <c r="F6" s="250"/>
      <c r="G6" s="250"/>
      <c r="H6" s="250"/>
      <c r="I6" s="250"/>
      <c r="J6" s="250"/>
      <c r="K6" s="251"/>
      <c r="L6" s="92" t="s">
        <v>5</v>
      </c>
      <c r="M6" s="92"/>
      <c r="N6" s="92"/>
      <c r="O6" s="92"/>
      <c r="P6" s="92"/>
      <c r="Q6" s="266"/>
      <c r="R6" s="266"/>
      <c r="S6" s="266"/>
      <c r="T6" s="266"/>
      <c r="U6" s="266"/>
      <c r="V6" s="266"/>
      <c r="W6" s="92" t="s">
        <v>6</v>
      </c>
      <c r="X6" s="92"/>
      <c r="Y6" s="92"/>
      <c r="Z6" s="92"/>
      <c r="AA6" s="92"/>
      <c r="AB6" s="92"/>
      <c r="AC6" s="254"/>
      <c r="AD6" s="254"/>
      <c r="AE6" s="254"/>
      <c r="AF6" s="254"/>
      <c r="AG6" s="254"/>
      <c r="AH6" s="254"/>
      <c r="AI6" s="254"/>
      <c r="AJ6" s="254"/>
      <c r="AK6" s="254"/>
      <c r="AL6" s="254"/>
      <c r="AM6" s="255"/>
      <c r="AP6" s="29"/>
      <c r="AT6" s="256"/>
    </row>
    <row r="7" spans="1:47" s="28" customFormat="1" ht="20.25" customHeight="1">
      <c r="A7" s="284"/>
      <c r="B7" s="252"/>
      <c r="C7" s="252"/>
      <c r="D7" s="252"/>
      <c r="E7" s="252"/>
      <c r="F7" s="252"/>
      <c r="G7" s="252"/>
      <c r="H7" s="252"/>
      <c r="I7" s="252"/>
      <c r="J7" s="252"/>
      <c r="K7" s="253"/>
      <c r="L7" s="257"/>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9"/>
      <c r="AP7" s="29"/>
      <c r="AT7" s="256"/>
    </row>
    <row r="8" spans="1:47" s="28" customFormat="1" ht="21" customHeight="1">
      <c r="A8" s="284"/>
      <c r="B8" s="62" t="s">
        <v>7</v>
      </c>
      <c r="C8" s="80"/>
      <c r="D8" s="80"/>
      <c r="E8" s="62"/>
      <c r="F8" s="62"/>
      <c r="G8" s="62"/>
      <c r="H8" s="62"/>
      <c r="I8" s="62"/>
      <c r="J8" s="62"/>
      <c r="K8" s="63"/>
      <c r="L8" s="260" t="s">
        <v>8</v>
      </c>
      <c r="M8" s="261"/>
      <c r="N8" s="261"/>
      <c r="O8" s="262"/>
      <c r="P8" s="245"/>
      <c r="Q8" s="246"/>
      <c r="R8" s="246"/>
      <c r="S8" s="246"/>
      <c r="T8" s="246"/>
      <c r="U8" s="246"/>
      <c r="V8" s="246"/>
      <c r="W8" s="246"/>
      <c r="X8" s="246"/>
      <c r="Y8" s="246"/>
      <c r="Z8" s="260" t="s">
        <v>24</v>
      </c>
      <c r="AA8" s="261"/>
      <c r="AB8" s="262"/>
      <c r="AC8" s="298"/>
      <c r="AD8" s="248"/>
      <c r="AE8" s="248"/>
      <c r="AF8" s="248"/>
      <c r="AG8" s="248"/>
      <c r="AH8" s="248"/>
      <c r="AI8" s="248"/>
      <c r="AJ8" s="248"/>
      <c r="AK8" s="248"/>
      <c r="AL8" s="248"/>
      <c r="AM8" s="249"/>
      <c r="AP8" s="29"/>
    </row>
    <row r="9" spans="1:47" s="28" customFormat="1" ht="20.25" customHeight="1">
      <c r="A9" s="285"/>
      <c r="B9" s="62" t="s">
        <v>20</v>
      </c>
      <c r="C9" s="80"/>
      <c r="D9" s="80"/>
      <c r="E9" s="62"/>
      <c r="F9" s="62"/>
      <c r="G9" s="62"/>
      <c r="H9" s="62"/>
      <c r="I9" s="62"/>
      <c r="J9" s="62"/>
      <c r="K9" s="63"/>
      <c r="L9" s="293"/>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c r="AP9" s="29"/>
    </row>
    <row r="10" spans="1:47" s="28" customFormat="1" ht="10" customHeight="1">
      <c r="A10" s="54"/>
      <c r="B10" s="2"/>
      <c r="C10" s="3"/>
      <c r="D10" s="3"/>
      <c r="E10" s="2"/>
      <c r="F10" s="2"/>
      <c r="G10" s="2"/>
      <c r="H10" s="2"/>
      <c r="I10" s="2"/>
      <c r="J10" s="2"/>
      <c r="K10" s="2"/>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P10" s="29"/>
    </row>
    <row r="11" spans="1:47" s="28" customFormat="1" ht="19.5" customHeight="1">
      <c r="A11" s="66" t="s">
        <v>291</v>
      </c>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71" t="str">
        <f>IF(E22&lt;&gt;0,IF(OR(E12="",E13="",A17="",J17=""),"基本情報エラー：未入力の項目がありますので、入力してください。",""),"")</f>
        <v/>
      </c>
    </row>
    <row r="12" spans="1:47" s="28" customFormat="1" ht="19.5" customHeight="1">
      <c r="A12" s="291" t="s">
        <v>158</v>
      </c>
      <c r="B12" s="291"/>
      <c r="C12" s="291"/>
      <c r="D12" s="291"/>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P12" s="29"/>
    </row>
    <row r="13" spans="1:47" s="28" customFormat="1" ht="19.5" customHeight="1">
      <c r="A13" s="291" t="s">
        <v>159</v>
      </c>
      <c r="B13" s="291"/>
      <c r="C13" s="291"/>
      <c r="D13" s="291"/>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P13" s="29"/>
    </row>
    <row r="14" spans="1:47" s="28" customFormat="1" ht="10" customHeight="1" thickBot="1">
      <c r="I14" s="30"/>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29"/>
    </row>
    <row r="15" spans="1:47" s="28" customFormat="1" ht="23.25" customHeight="1" thickBot="1">
      <c r="A15" s="67"/>
      <c r="B15" s="191" t="s">
        <v>170</v>
      </c>
      <c r="C15" s="191"/>
      <c r="D15" s="191"/>
      <c r="E15" s="192">
        <f>E22</f>
        <v>0</v>
      </c>
      <c r="F15" s="193"/>
      <c r="G15" s="193"/>
      <c r="H15" s="194"/>
      <c r="I15" s="55" t="s">
        <v>127</v>
      </c>
      <c r="J15" s="191" t="s">
        <v>171</v>
      </c>
      <c r="K15" s="191"/>
      <c r="L15" s="191"/>
      <c r="M15" s="191"/>
      <c r="N15" s="184">
        <v>200000</v>
      </c>
      <c r="O15" s="185"/>
      <c r="P15" s="185"/>
      <c r="Q15" s="185"/>
      <c r="R15" s="185"/>
      <c r="S15" s="89" t="s">
        <v>127</v>
      </c>
      <c r="T15" s="195" t="s">
        <v>169</v>
      </c>
      <c r="U15" s="196"/>
      <c r="V15" s="196"/>
      <c r="W15" s="197"/>
      <c r="X15" s="184">
        <f>MIN(E15,N15)</f>
        <v>0</v>
      </c>
      <c r="Y15" s="185"/>
      <c r="Z15" s="185"/>
      <c r="AA15" s="185"/>
      <c r="AB15" s="185"/>
      <c r="AC15" s="90" t="s">
        <v>127</v>
      </c>
      <c r="AD15" s="186" t="s">
        <v>296</v>
      </c>
      <c r="AE15" s="187"/>
      <c r="AF15" s="187"/>
      <c r="AG15" s="188"/>
      <c r="AH15" s="189">
        <f>ROUNDDOWN(X15*4/5,-3)</f>
        <v>0</v>
      </c>
      <c r="AI15" s="190"/>
      <c r="AJ15" s="190"/>
      <c r="AK15" s="190"/>
      <c r="AL15" s="190"/>
      <c r="AM15" s="91" t="s">
        <v>127</v>
      </c>
      <c r="AP15" s="29"/>
    </row>
    <row r="16" spans="1:47" s="28" customFormat="1" ht="15" customHeight="1">
      <c r="A16" s="232" t="s">
        <v>152</v>
      </c>
      <c r="B16" s="232"/>
      <c r="C16" s="232"/>
      <c r="D16" s="232"/>
      <c r="E16" s="232" t="s">
        <v>157</v>
      </c>
      <c r="F16" s="232"/>
      <c r="G16" s="232"/>
      <c r="H16" s="232"/>
      <c r="I16" s="232"/>
      <c r="J16" s="230" t="s">
        <v>153</v>
      </c>
      <c r="K16" s="230"/>
      <c r="L16" s="230"/>
      <c r="M16" s="230"/>
      <c r="N16" s="230"/>
      <c r="O16" s="230"/>
      <c r="P16" s="230"/>
      <c r="Q16" s="230"/>
      <c r="R16" s="230"/>
      <c r="S16" s="230"/>
      <c r="T16" s="230"/>
      <c r="U16" s="230"/>
      <c r="V16" s="230"/>
      <c r="W16" s="230"/>
      <c r="X16" s="230"/>
      <c r="Y16" s="230"/>
      <c r="Z16" s="230"/>
      <c r="AA16" s="230"/>
      <c r="AB16" s="230"/>
      <c r="AC16" s="230"/>
      <c r="AD16" s="233"/>
      <c r="AE16" s="233"/>
      <c r="AF16" s="233"/>
      <c r="AG16" s="233"/>
      <c r="AH16" s="233"/>
      <c r="AI16" s="233"/>
      <c r="AJ16" s="233"/>
      <c r="AK16" s="233"/>
      <c r="AL16" s="233"/>
      <c r="AM16" s="234"/>
      <c r="AP16" s="29"/>
    </row>
    <row r="17" spans="1:48" s="28" customFormat="1" ht="15" customHeight="1">
      <c r="A17" s="235"/>
      <c r="B17" s="236"/>
      <c r="C17" s="236"/>
      <c r="D17" s="237"/>
      <c r="E17" s="296"/>
      <c r="F17" s="297"/>
      <c r="G17" s="297"/>
      <c r="H17" s="297"/>
      <c r="I17" s="297"/>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P17" s="29"/>
    </row>
    <row r="18" spans="1:48" s="28" customFormat="1" ht="15" customHeight="1">
      <c r="A18" s="221"/>
      <c r="B18" s="222"/>
      <c r="C18" s="222"/>
      <c r="D18" s="223"/>
      <c r="E18" s="201"/>
      <c r="F18" s="202"/>
      <c r="G18" s="202"/>
      <c r="H18" s="202"/>
      <c r="I18" s="202"/>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P18" s="29"/>
    </row>
    <row r="19" spans="1:48" s="28" customFormat="1" ht="15" customHeight="1">
      <c r="A19" s="221"/>
      <c r="B19" s="222"/>
      <c r="C19" s="222"/>
      <c r="D19" s="223"/>
      <c r="E19" s="201"/>
      <c r="F19" s="202"/>
      <c r="G19" s="202"/>
      <c r="H19" s="202"/>
      <c r="I19" s="202"/>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P19" s="29"/>
    </row>
    <row r="20" spans="1:48" s="28" customFormat="1" ht="15" customHeight="1">
      <c r="A20" s="221"/>
      <c r="B20" s="222"/>
      <c r="C20" s="222"/>
      <c r="D20" s="223"/>
      <c r="E20" s="201"/>
      <c r="F20" s="202"/>
      <c r="G20" s="202"/>
      <c r="H20" s="202"/>
      <c r="I20" s="202"/>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P20" s="29"/>
    </row>
    <row r="21" spans="1:48" s="28" customFormat="1" ht="15" customHeight="1">
      <c r="A21" s="225"/>
      <c r="B21" s="226"/>
      <c r="C21" s="226"/>
      <c r="D21" s="227"/>
      <c r="E21" s="203"/>
      <c r="F21" s="204"/>
      <c r="G21" s="204"/>
      <c r="H21" s="204"/>
      <c r="I21" s="204"/>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29"/>
    </row>
    <row r="22" spans="1:48" s="28" customFormat="1" ht="15" customHeight="1">
      <c r="A22" s="198" t="s">
        <v>27</v>
      </c>
      <c r="B22" s="199"/>
      <c r="C22" s="199"/>
      <c r="D22" s="200"/>
      <c r="E22" s="205">
        <f>SUM(E17:I21)</f>
        <v>0</v>
      </c>
      <c r="F22" s="206"/>
      <c r="G22" s="206"/>
      <c r="H22" s="206"/>
      <c r="I22" s="206"/>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P22" s="29"/>
    </row>
    <row r="23" spans="1:48" s="28" customFormat="1" ht="10" customHeight="1">
      <c r="A23" s="54"/>
      <c r="B23" s="2"/>
      <c r="C23" s="3"/>
      <c r="D23" s="3"/>
      <c r="E23" s="2"/>
      <c r="F23" s="2"/>
      <c r="G23" s="2"/>
      <c r="H23" s="2"/>
      <c r="I23" s="2"/>
      <c r="J23" s="2"/>
      <c r="K23" s="2"/>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P23" s="29"/>
    </row>
    <row r="24" spans="1:48" s="28" customFormat="1" ht="19.5" customHeight="1">
      <c r="A24" s="66" t="s">
        <v>292</v>
      </c>
      <c r="I24" s="30"/>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29"/>
      <c r="AU24" s="71" t="str">
        <f>IF(E36&lt;&gt;0,IF(OR(G25="",G26="",G27="",A31="",J31=""),"基本情報エラー：未入力の項目がありますので、入力してください。",""),"")</f>
        <v/>
      </c>
    </row>
    <row r="25" spans="1:48" s="28" customFormat="1" ht="19.5" customHeight="1">
      <c r="A25" s="208" t="s">
        <v>162</v>
      </c>
      <c r="B25" s="209"/>
      <c r="C25" s="209"/>
      <c r="D25" s="209"/>
      <c r="E25" s="209"/>
      <c r="F25" s="209"/>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P25" s="29"/>
      <c r="AU25" s="40" t="s">
        <v>269</v>
      </c>
    </row>
    <row r="26" spans="1:48" s="28" customFormat="1" ht="19.5" customHeight="1">
      <c r="A26" s="208" t="s">
        <v>165</v>
      </c>
      <c r="B26" s="209"/>
      <c r="C26" s="209"/>
      <c r="D26" s="209"/>
      <c r="E26" s="209"/>
      <c r="F26" s="209"/>
      <c r="G26" s="218"/>
      <c r="H26" s="219"/>
      <c r="I26" s="219"/>
      <c r="J26" s="220"/>
      <c r="K26" s="208" t="s">
        <v>164</v>
      </c>
      <c r="L26" s="209"/>
      <c r="M26" s="209"/>
      <c r="N26" s="209"/>
      <c r="O26" s="209"/>
      <c r="P26" s="209"/>
      <c r="Q26" s="209"/>
      <c r="R26" s="209"/>
      <c r="S26" s="211"/>
      <c r="T26" s="215"/>
      <c r="U26" s="216"/>
      <c r="V26" s="216"/>
      <c r="W26" s="216"/>
      <c r="X26" s="216"/>
      <c r="Y26" s="216"/>
      <c r="Z26" s="216"/>
      <c r="AA26" s="216"/>
      <c r="AB26" s="216"/>
      <c r="AC26" s="216"/>
      <c r="AD26" s="216"/>
      <c r="AE26" s="216"/>
      <c r="AF26" s="216"/>
      <c r="AG26" s="216"/>
      <c r="AH26" s="216"/>
      <c r="AI26" s="216"/>
      <c r="AJ26" s="216"/>
      <c r="AK26" s="216"/>
      <c r="AL26" s="216"/>
      <c r="AM26" s="217"/>
      <c r="AP26" s="29"/>
      <c r="AU26" s="74"/>
      <c r="AV26" s="74" t="s">
        <v>284</v>
      </c>
    </row>
    <row r="27" spans="1:48" s="28" customFormat="1" ht="19.5" customHeight="1">
      <c r="A27" s="208" t="s">
        <v>163</v>
      </c>
      <c r="B27" s="209"/>
      <c r="C27" s="209"/>
      <c r="D27" s="209"/>
      <c r="E27" s="209"/>
      <c r="F27" s="211"/>
      <c r="G27" s="212"/>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4"/>
      <c r="AP27" s="29"/>
      <c r="AU27" s="74"/>
      <c r="AV27" s="74" t="str">
        <f>IFERROR(VLOOKUP(G26,AU28:AV29,2,0),"")</f>
        <v/>
      </c>
    </row>
    <row r="28" spans="1:48" s="28" customFormat="1" ht="10" customHeight="1" thickBot="1">
      <c r="I28" s="30"/>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29"/>
      <c r="AU28" s="74" t="s">
        <v>166</v>
      </c>
      <c r="AV28" s="74" t="str">
        <f>G25&amp;"及び"&amp;T26</f>
        <v>及び</v>
      </c>
    </row>
    <row r="29" spans="1:48" s="28" customFormat="1" ht="23.25" customHeight="1" thickBot="1">
      <c r="A29" s="67"/>
      <c r="B29" s="191" t="s">
        <v>170</v>
      </c>
      <c r="C29" s="191"/>
      <c r="D29" s="191"/>
      <c r="E29" s="192">
        <f>E36</f>
        <v>0</v>
      </c>
      <c r="F29" s="193"/>
      <c r="G29" s="193"/>
      <c r="H29" s="194"/>
      <c r="I29" s="55" t="s">
        <v>127</v>
      </c>
      <c r="J29" s="191" t="s">
        <v>171</v>
      </c>
      <c r="K29" s="191"/>
      <c r="L29" s="191"/>
      <c r="M29" s="191"/>
      <c r="N29" s="184">
        <f>IFERROR(VLOOKUP(G26,プルダウン!I1:J2,2,0),0)</f>
        <v>0</v>
      </c>
      <c r="O29" s="185"/>
      <c r="P29" s="185"/>
      <c r="Q29" s="185"/>
      <c r="R29" s="185"/>
      <c r="S29" s="89" t="s">
        <v>127</v>
      </c>
      <c r="T29" s="195" t="s">
        <v>169</v>
      </c>
      <c r="U29" s="196"/>
      <c r="V29" s="196"/>
      <c r="W29" s="197"/>
      <c r="X29" s="184">
        <f>MIN(E29,N29)</f>
        <v>0</v>
      </c>
      <c r="Y29" s="185"/>
      <c r="Z29" s="185"/>
      <c r="AA29" s="185"/>
      <c r="AB29" s="185"/>
      <c r="AC29" s="90" t="s">
        <v>127</v>
      </c>
      <c r="AD29" s="186" t="s">
        <v>296</v>
      </c>
      <c r="AE29" s="187"/>
      <c r="AF29" s="187"/>
      <c r="AG29" s="188"/>
      <c r="AH29" s="189">
        <f>ROUNDDOWN(X29*4/5,-3)</f>
        <v>0</v>
      </c>
      <c r="AI29" s="190"/>
      <c r="AJ29" s="190"/>
      <c r="AK29" s="190"/>
      <c r="AL29" s="190"/>
      <c r="AM29" s="91" t="s">
        <v>127</v>
      </c>
      <c r="AP29" s="29"/>
      <c r="AU29" s="74" t="s">
        <v>167</v>
      </c>
      <c r="AV29" s="74">
        <f>G25</f>
        <v>0</v>
      </c>
    </row>
    <row r="30" spans="1:48" s="28" customFormat="1" ht="15" customHeight="1">
      <c r="A30" s="229" t="s">
        <v>152</v>
      </c>
      <c r="B30" s="230"/>
      <c r="C30" s="230"/>
      <c r="D30" s="231"/>
      <c r="E30" s="232" t="s">
        <v>157</v>
      </c>
      <c r="F30" s="232"/>
      <c r="G30" s="232"/>
      <c r="H30" s="232"/>
      <c r="I30" s="232"/>
      <c r="J30" s="230" t="s">
        <v>153</v>
      </c>
      <c r="K30" s="230"/>
      <c r="L30" s="230"/>
      <c r="M30" s="230"/>
      <c r="N30" s="230"/>
      <c r="O30" s="230"/>
      <c r="P30" s="230"/>
      <c r="Q30" s="230"/>
      <c r="R30" s="230"/>
      <c r="S30" s="230"/>
      <c r="T30" s="230"/>
      <c r="U30" s="230"/>
      <c r="V30" s="230"/>
      <c r="W30" s="230"/>
      <c r="X30" s="230"/>
      <c r="Y30" s="230"/>
      <c r="Z30" s="230"/>
      <c r="AA30" s="230"/>
      <c r="AB30" s="230"/>
      <c r="AC30" s="230"/>
      <c r="AD30" s="233"/>
      <c r="AE30" s="233"/>
      <c r="AF30" s="233"/>
      <c r="AG30" s="233"/>
      <c r="AH30" s="233"/>
      <c r="AI30" s="233"/>
      <c r="AJ30" s="233"/>
      <c r="AK30" s="233"/>
      <c r="AL30" s="233"/>
      <c r="AM30" s="234"/>
      <c r="AP30" s="29"/>
    </row>
    <row r="31" spans="1:48" s="28" customFormat="1" ht="15" customHeight="1">
      <c r="A31" s="235"/>
      <c r="B31" s="236"/>
      <c r="C31" s="236"/>
      <c r="D31" s="237"/>
      <c r="E31" s="296"/>
      <c r="F31" s="297"/>
      <c r="G31" s="297"/>
      <c r="H31" s="297"/>
      <c r="I31" s="297"/>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P31" s="29"/>
    </row>
    <row r="32" spans="1:48" s="28" customFormat="1" ht="15" customHeight="1">
      <c r="A32" s="221"/>
      <c r="B32" s="222"/>
      <c r="C32" s="222"/>
      <c r="D32" s="223"/>
      <c r="E32" s="201"/>
      <c r="F32" s="202"/>
      <c r="G32" s="202"/>
      <c r="H32" s="202"/>
      <c r="I32" s="202"/>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P32" s="29"/>
    </row>
    <row r="33" spans="1:42" s="28" customFormat="1" ht="15" customHeight="1">
      <c r="A33" s="221"/>
      <c r="B33" s="222"/>
      <c r="C33" s="222"/>
      <c r="D33" s="223"/>
      <c r="E33" s="201"/>
      <c r="F33" s="202"/>
      <c r="G33" s="202"/>
      <c r="H33" s="202"/>
      <c r="I33" s="202"/>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P33" s="29"/>
    </row>
    <row r="34" spans="1:42" s="28" customFormat="1" ht="15" customHeight="1">
      <c r="A34" s="221"/>
      <c r="B34" s="222"/>
      <c r="C34" s="222"/>
      <c r="D34" s="223"/>
      <c r="E34" s="201"/>
      <c r="F34" s="202"/>
      <c r="G34" s="202"/>
      <c r="H34" s="202"/>
      <c r="I34" s="202"/>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P34" s="29"/>
    </row>
    <row r="35" spans="1:42" s="28" customFormat="1" ht="15" customHeight="1">
      <c r="A35" s="225"/>
      <c r="B35" s="226"/>
      <c r="C35" s="226"/>
      <c r="D35" s="227"/>
      <c r="E35" s="203"/>
      <c r="F35" s="204"/>
      <c r="G35" s="204"/>
      <c r="H35" s="204"/>
      <c r="I35" s="204"/>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29"/>
    </row>
    <row r="36" spans="1:42" s="28" customFormat="1" ht="15" customHeight="1">
      <c r="A36" s="198" t="s">
        <v>27</v>
      </c>
      <c r="B36" s="199"/>
      <c r="C36" s="199"/>
      <c r="D36" s="200"/>
      <c r="E36" s="205">
        <f>SUM(E31:I35)</f>
        <v>0</v>
      </c>
      <c r="F36" s="206"/>
      <c r="G36" s="206"/>
      <c r="H36" s="206"/>
      <c r="I36" s="206"/>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P36" s="29"/>
    </row>
    <row r="37" spans="1:42" ht="10" customHeight="1" thickBot="1">
      <c r="A37" s="31"/>
      <c r="B37" s="31"/>
      <c r="C37" s="31"/>
      <c r="D37" s="31"/>
      <c r="E37" s="31"/>
      <c r="F37" s="32"/>
      <c r="G37" s="32"/>
      <c r="H37" s="32"/>
      <c r="I37" s="32"/>
      <c r="J37" s="32"/>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row>
    <row r="38" spans="1:42" ht="24.75" customHeight="1" thickBot="1">
      <c r="A38" s="292" t="s">
        <v>86</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P38" s="47" t="str">
        <f>IF(COUNTIF(A39:A40,"○")=2,"OK","NG")</f>
        <v>NG</v>
      </c>
    </row>
    <row r="39" spans="1:42" ht="42.75" customHeight="1">
      <c r="A39" s="64"/>
      <c r="B39" s="272" t="s">
        <v>129</v>
      </c>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row>
    <row r="40" spans="1:42" ht="25.5" customHeight="1">
      <c r="A40" s="64"/>
      <c r="B40" s="273" t="s">
        <v>131</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row>
    <row r="41" spans="1:42" ht="8.25" customHeight="1">
      <c r="A41" s="34"/>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42"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42"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42"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42"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42"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42"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42"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39"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39"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39"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39"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39"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39"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39"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39"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39"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39"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row>
    <row r="91" spans="1:39" ht="26.25" hidden="1" customHeight="1">
      <c r="A91" s="36"/>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row>
    <row r="92" spans="1:39" ht="26.25" hidden="1" customHeight="1">
      <c r="A92" s="36"/>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row>
    <row r="93" spans="1:39" ht="26.25" hidden="1" customHeight="1">
      <c r="A93" s="36"/>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row>
    <row r="94" spans="1:39" ht="26.25" hidden="1" customHeight="1">
      <c r="A94" s="36"/>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row>
    <row r="95" spans="1:39" ht="26.25" hidden="1" customHeight="1">
      <c r="A95" s="36"/>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row>
    <row r="96" spans="1:39" ht="26.25" hidden="1" customHeight="1">
      <c r="A96" s="36"/>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row>
    <row r="97" spans="1:43" ht="26.25" hidden="1" customHeight="1">
      <c r="A97" s="36"/>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row>
    <row r="98" spans="1:43" ht="26.25" hidden="1" customHeight="1">
      <c r="A98" s="36"/>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row>
    <row r="99" spans="1:43" ht="26.25" hidden="1" customHeight="1">
      <c r="A99" s="36"/>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row>
    <row r="100" spans="1:43" ht="26.25" hidden="1" customHeight="1">
      <c r="A100" s="36"/>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row>
    <row r="101" spans="1:43" ht="26.25" hidden="1" customHeight="1">
      <c r="A101" s="36"/>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row>
    <row r="102" spans="1:43" ht="26.25" hidden="1" customHeight="1">
      <c r="A102" s="36"/>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row>
    <row r="103" spans="1:43" ht="26.25" hidden="1" customHeight="1">
      <c r="A103" s="36"/>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row>
    <row r="104" spans="1:43" ht="26.25" hidden="1" customHeight="1">
      <c r="A104" s="36"/>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P104" s="23" t="str">
        <f>IF(COUNTIF(A109:A110,"○")=2,"国保連へ申請","都道府県へ直接申請")</f>
        <v>都道府県へ直接申請</v>
      </c>
    </row>
    <row r="105" spans="1:43" ht="24.75" hidden="1" customHeight="1">
      <c r="AP105" s="37" t="str">
        <f>IF(COUNTIF(A109:A110,"○")=2,"国保連へ申請","都道府県へ直接申請")</f>
        <v>都道府県へ直接申請</v>
      </c>
      <c r="AQ105" s="38"/>
    </row>
    <row r="106" spans="1:43" ht="25.5" hidden="1" customHeight="1"/>
    <row r="107" spans="1:43" ht="25.5" hidden="1" customHeight="1" thickBot="1"/>
    <row r="108" spans="1:43" ht="20.25" hidden="1" customHeight="1" thickBot="1">
      <c r="A108" s="274" t="s">
        <v>87</v>
      </c>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6"/>
      <c r="AP108" s="37"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39"/>
    </row>
    <row r="109" spans="1:43" ht="13.5" hidden="1" customHeight="1" thickBot="1">
      <c r="A109" s="33"/>
      <c r="B109" s="277" t="s">
        <v>91</v>
      </c>
      <c r="C109" s="277"/>
      <c r="D109" s="277"/>
      <c r="E109" s="277"/>
      <c r="F109" s="277"/>
      <c r="G109" s="277"/>
      <c r="H109" s="277"/>
      <c r="I109" s="277"/>
      <c r="J109" s="277"/>
      <c r="K109" s="277"/>
      <c r="L109" s="277"/>
      <c r="M109" s="277"/>
      <c r="N109" s="277"/>
      <c r="O109" s="277"/>
      <c r="P109" s="277"/>
      <c r="Q109" s="277"/>
      <c r="R109" s="277"/>
      <c r="S109" s="277"/>
      <c r="T109" s="277"/>
      <c r="U109" s="277"/>
      <c r="V109" s="277"/>
      <c r="W109" s="278"/>
      <c r="X109" s="279" t="s">
        <v>102</v>
      </c>
      <c r="Y109" s="279"/>
      <c r="Z109" s="279"/>
      <c r="AA109" s="279"/>
      <c r="AB109" s="279"/>
      <c r="AC109" s="279"/>
      <c r="AD109" s="279"/>
      <c r="AE109" s="279"/>
      <c r="AF109" s="279"/>
      <c r="AG109" s="279"/>
      <c r="AH109" s="279"/>
      <c r="AI109" s="279"/>
      <c r="AJ109" s="279"/>
      <c r="AK109" s="279"/>
      <c r="AL109" s="279"/>
      <c r="AM109" s="280"/>
    </row>
    <row r="110" spans="1:43" ht="13.5" hidden="1" customHeight="1" thickBot="1">
      <c r="A110" s="33"/>
      <c r="B110" s="267" t="s">
        <v>92</v>
      </c>
      <c r="C110" s="267"/>
      <c r="D110" s="267"/>
      <c r="E110" s="268"/>
      <c r="F110" s="267"/>
      <c r="G110" s="267"/>
      <c r="H110" s="267"/>
      <c r="I110" s="267"/>
      <c r="J110" s="267"/>
      <c r="K110" s="267"/>
      <c r="L110" s="267"/>
      <c r="M110" s="267"/>
      <c r="N110" s="267"/>
      <c r="O110" s="267"/>
      <c r="P110" s="267"/>
      <c r="Q110" s="267"/>
      <c r="R110" s="267"/>
      <c r="S110" s="267"/>
      <c r="T110" s="267"/>
      <c r="U110" s="267"/>
      <c r="V110" s="267"/>
      <c r="W110" s="269"/>
      <c r="X110" s="270" t="s">
        <v>85</v>
      </c>
      <c r="Y110" s="270"/>
      <c r="Z110" s="270"/>
      <c r="AA110" s="270"/>
      <c r="AB110" s="270"/>
      <c r="AC110" s="270"/>
      <c r="AD110" s="270"/>
      <c r="AE110" s="270"/>
      <c r="AF110" s="270"/>
      <c r="AG110" s="270"/>
      <c r="AH110" s="270"/>
      <c r="AI110" s="270"/>
      <c r="AJ110" s="270"/>
      <c r="AK110" s="270"/>
      <c r="AL110" s="270"/>
      <c r="AM110" s="271"/>
    </row>
    <row r="111" spans="1:43" s="40" customFormat="1" ht="18.75" hidden="1" customHeight="1">
      <c r="C111" s="41" t="s">
        <v>64</v>
      </c>
      <c r="AP111" s="41"/>
    </row>
    <row r="112" spans="1:43" s="40" customFormat="1" ht="18.75" hidden="1" customHeight="1">
      <c r="A112" s="40">
        <v>1</v>
      </c>
      <c r="B112" s="42" t="s">
        <v>37</v>
      </c>
      <c r="C112" s="43">
        <v>10000</v>
      </c>
      <c r="D112" s="40" t="s">
        <v>38</v>
      </c>
      <c r="E112" s="44">
        <v>1</v>
      </c>
      <c r="H112" s="40" t="s">
        <v>116</v>
      </c>
      <c r="AP112" s="41"/>
    </row>
    <row r="113" spans="1:42" s="40" customFormat="1" ht="18.75" hidden="1" customHeight="1">
      <c r="A113" s="40">
        <v>2</v>
      </c>
      <c r="B113" s="42" t="s">
        <v>39</v>
      </c>
      <c r="C113" s="43">
        <v>15000</v>
      </c>
      <c r="D113" s="40" t="s">
        <v>38</v>
      </c>
      <c r="E113" s="44">
        <v>2</v>
      </c>
      <c r="H113" s="40" t="s">
        <v>117</v>
      </c>
      <c r="AP113" s="41"/>
    </row>
    <row r="114" spans="1:42" s="40" customFormat="1" ht="18.75" hidden="1" customHeight="1">
      <c r="A114" s="40">
        <v>3</v>
      </c>
      <c r="B114" s="42" t="s">
        <v>40</v>
      </c>
      <c r="C114" s="43">
        <v>20000</v>
      </c>
      <c r="D114" s="40" t="s">
        <v>38</v>
      </c>
      <c r="E114" s="44">
        <v>3</v>
      </c>
      <c r="H114" s="40" t="s">
        <v>118</v>
      </c>
      <c r="AP114" s="41"/>
    </row>
    <row r="115" spans="1:42" s="40" customFormat="1" ht="18.75" hidden="1" customHeight="1">
      <c r="A115" s="40">
        <v>4</v>
      </c>
      <c r="B115" s="42" t="s">
        <v>41</v>
      </c>
      <c r="C115" s="43">
        <v>10000</v>
      </c>
      <c r="D115" s="40" t="s">
        <v>38</v>
      </c>
      <c r="E115" s="44">
        <v>4</v>
      </c>
      <c r="H115" s="40" t="s">
        <v>119</v>
      </c>
      <c r="AP115" s="41"/>
    </row>
    <row r="116" spans="1:42" s="40" customFormat="1" ht="18.75" hidden="1" customHeight="1">
      <c r="A116" s="40">
        <v>5</v>
      </c>
      <c r="B116" s="42" t="s">
        <v>11</v>
      </c>
      <c r="C116" s="43">
        <v>10000</v>
      </c>
      <c r="D116" s="40" t="s">
        <v>38</v>
      </c>
      <c r="E116" s="44">
        <v>5</v>
      </c>
      <c r="H116" s="40" t="s">
        <v>120</v>
      </c>
      <c r="AP116" s="41"/>
    </row>
    <row r="117" spans="1:42" s="40" customFormat="1" ht="18.75" hidden="1" customHeight="1">
      <c r="A117" s="40">
        <v>6</v>
      </c>
      <c r="B117" s="42" t="s">
        <v>42</v>
      </c>
      <c r="C117" s="43">
        <v>10000</v>
      </c>
      <c r="D117" s="40" t="s">
        <v>38</v>
      </c>
      <c r="E117" s="44">
        <v>6</v>
      </c>
      <c r="H117" s="40" t="s">
        <v>121</v>
      </c>
      <c r="AP117" s="41"/>
    </row>
    <row r="118" spans="1:42" s="40" customFormat="1" ht="18.75" hidden="1" customHeight="1">
      <c r="A118" s="40">
        <v>7</v>
      </c>
      <c r="B118" s="42" t="s">
        <v>43</v>
      </c>
      <c r="C118" s="43">
        <v>15000</v>
      </c>
      <c r="D118" s="40" t="s">
        <v>38</v>
      </c>
      <c r="E118" s="44">
        <v>7</v>
      </c>
      <c r="H118" s="40" t="s">
        <v>122</v>
      </c>
      <c r="AP118" s="41"/>
    </row>
    <row r="119" spans="1:42" s="40" customFormat="1" ht="18.75" hidden="1" customHeight="1">
      <c r="A119" s="40">
        <v>8</v>
      </c>
      <c r="B119" s="42" t="s">
        <v>44</v>
      </c>
      <c r="C119" s="43">
        <v>20000</v>
      </c>
      <c r="D119" s="40" t="s">
        <v>38</v>
      </c>
      <c r="E119" s="44">
        <v>8</v>
      </c>
      <c r="H119" s="40" t="s">
        <v>123</v>
      </c>
      <c r="AP119" s="41"/>
    </row>
    <row r="120" spans="1:42" s="40" customFormat="1" ht="18.75" hidden="1" customHeight="1">
      <c r="A120" s="40">
        <v>9</v>
      </c>
      <c r="B120" s="42" t="s">
        <v>22</v>
      </c>
      <c r="C120" s="43">
        <v>10000</v>
      </c>
      <c r="D120" s="40" t="s">
        <v>38</v>
      </c>
      <c r="E120" s="44">
        <v>9</v>
      </c>
      <c r="H120" s="40" t="s">
        <v>113</v>
      </c>
      <c r="AP120" s="41"/>
    </row>
    <row r="121" spans="1:42" s="40" customFormat="1" ht="18.75" hidden="1" customHeight="1">
      <c r="A121" s="40">
        <v>10</v>
      </c>
      <c r="B121" s="42" t="s">
        <v>65</v>
      </c>
      <c r="C121" s="43">
        <v>5000</v>
      </c>
      <c r="D121" s="40" t="s">
        <v>38</v>
      </c>
      <c r="E121" s="44">
        <v>10</v>
      </c>
      <c r="H121" s="40" t="s">
        <v>114</v>
      </c>
      <c r="AP121" s="41"/>
    </row>
    <row r="122" spans="1:42" s="40" customFormat="1" ht="18.75" hidden="1" customHeight="1">
      <c r="A122" s="40">
        <v>11</v>
      </c>
      <c r="B122" s="40" t="s">
        <v>66</v>
      </c>
      <c r="C122" s="43">
        <v>10000</v>
      </c>
      <c r="D122" s="40" t="s">
        <v>38</v>
      </c>
      <c r="E122" s="44">
        <v>11</v>
      </c>
      <c r="H122" s="5" t="s">
        <v>112</v>
      </c>
      <c r="AP122" s="41"/>
    </row>
    <row r="123" spans="1:42" s="40" customFormat="1" ht="18.75" hidden="1" customHeight="1">
      <c r="A123" s="40">
        <v>12</v>
      </c>
      <c r="B123" s="40" t="s">
        <v>47</v>
      </c>
      <c r="C123" s="43">
        <v>10000</v>
      </c>
      <c r="D123" s="40" t="s">
        <v>38</v>
      </c>
      <c r="E123" s="44">
        <v>12</v>
      </c>
      <c r="AP123" s="41"/>
    </row>
    <row r="124" spans="1:42" s="40" customFormat="1" ht="18.75" hidden="1" customHeight="1">
      <c r="A124" s="40">
        <v>13</v>
      </c>
      <c r="B124" s="40" t="s">
        <v>48</v>
      </c>
      <c r="C124" s="43">
        <v>15000</v>
      </c>
      <c r="D124" s="40" t="s">
        <v>38</v>
      </c>
      <c r="E124" s="44">
        <v>13</v>
      </c>
      <c r="AP124" s="41"/>
    </row>
    <row r="125" spans="1:42" s="40" customFormat="1" ht="18.75" hidden="1" customHeight="1">
      <c r="A125" s="40">
        <v>14</v>
      </c>
      <c r="B125" s="40" t="s">
        <v>49</v>
      </c>
      <c r="C125" s="43">
        <v>20000</v>
      </c>
      <c r="D125" s="40" t="s">
        <v>38</v>
      </c>
      <c r="E125" s="44">
        <v>14</v>
      </c>
      <c r="AP125" s="41"/>
    </row>
    <row r="126" spans="1:42" s="40" customFormat="1" ht="18.75" hidden="1" customHeight="1">
      <c r="A126" s="40">
        <v>15</v>
      </c>
      <c r="B126" s="40" t="s">
        <v>12</v>
      </c>
      <c r="C126" s="43">
        <v>10000</v>
      </c>
      <c r="D126" s="40" t="s">
        <v>38</v>
      </c>
      <c r="E126" s="44">
        <v>15</v>
      </c>
      <c r="AP126" s="41"/>
    </row>
    <row r="127" spans="1:42" s="40" customFormat="1" ht="18.75" hidden="1" customHeight="1">
      <c r="A127" s="40">
        <v>16</v>
      </c>
      <c r="B127" s="40" t="s">
        <v>13</v>
      </c>
      <c r="C127" s="43">
        <v>10000</v>
      </c>
      <c r="D127" s="40" t="s">
        <v>38</v>
      </c>
      <c r="E127" s="44">
        <v>16</v>
      </c>
      <c r="AP127" s="41"/>
    </row>
    <row r="128" spans="1:42" s="40" customFormat="1" ht="18.75" hidden="1" customHeight="1">
      <c r="A128" s="40">
        <v>17</v>
      </c>
      <c r="B128" s="40" t="s">
        <v>14</v>
      </c>
      <c r="C128" s="43">
        <v>5000</v>
      </c>
      <c r="D128" s="40" t="s">
        <v>38</v>
      </c>
      <c r="E128" s="44">
        <v>17</v>
      </c>
      <c r="AP128" s="41"/>
    </row>
    <row r="129" spans="1:42" s="40" customFormat="1" ht="18.75" hidden="1" customHeight="1">
      <c r="A129" s="40">
        <v>18</v>
      </c>
      <c r="B129" s="40" t="s">
        <v>15</v>
      </c>
      <c r="C129" s="43">
        <v>10000</v>
      </c>
      <c r="D129" s="40" t="s">
        <v>38</v>
      </c>
      <c r="E129" s="44">
        <v>18</v>
      </c>
      <c r="AP129" s="41"/>
    </row>
    <row r="130" spans="1:42" s="40" customFormat="1" ht="18.75" hidden="1" customHeight="1">
      <c r="A130" s="40">
        <v>19</v>
      </c>
      <c r="B130" s="40" t="s">
        <v>16</v>
      </c>
      <c r="C130" s="43">
        <v>10000</v>
      </c>
      <c r="D130" s="40" t="s">
        <v>38</v>
      </c>
      <c r="E130" s="44">
        <v>19</v>
      </c>
      <c r="AP130" s="41"/>
    </row>
    <row r="131" spans="1:42" s="40" customFormat="1" ht="18.75" hidden="1" customHeight="1">
      <c r="A131" s="40">
        <v>20</v>
      </c>
      <c r="B131" s="40" t="s">
        <v>17</v>
      </c>
      <c r="C131" s="43">
        <v>10000</v>
      </c>
      <c r="D131" s="40" t="s">
        <v>38</v>
      </c>
      <c r="E131" s="44">
        <v>20</v>
      </c>
      <c r="AP131" s="41"/>
    </row>
    <row r="132" spans="1:42" s="40" customFormat="1" ht="18.75" hidden="1" customHeight="1">
      <c r="A132" s="40">
        <v>21</v>
      </c>
      <c r="B132" s="40" t="s">
        <v>45</v>
      </c>
      <c r="C132" s="43">
        <v>5000</v>
      </c>
      <c r="D132" s="40" t="s">
        <v>38</v>
      </c>
      <c r="E132" s="44">
        <v>21</v>
      </c>
      <c r="AP132" s="41"/>
    </row>
    <row r="133" spans="1:42" s="40" customFormat="1" ht="18.75" hidden="1" customHeight="1">
      <c r="A133" s="40">
        <v>22</v>
      </c>
      <c r="B133" s="40" t="s">
        <v>18</v>
      </c>
      <c r="C133" s="43">
        <v>10000</v>
      </c>
      <c r="D133" s="40" t="s">
        <v>38</v>
      </c>
      <c r="E133" s="44">
        <v>22</v>
      </c>
      <c r="AP133" s="41"/>
    </row>
    <row r="134" spans="1:42" s="40" customFormat="1" ht="18.75" hidden="1" customHeight="1">
      <c r="A134" s="45">
        <v>23</v>
      </c>
      <c r="B134" s="45" t="s">
        <v>19</v>
      </c>
      <c r="C134" s="46">
        <v>10000</v>
      </c>
      <c r="D134" s="45" t="s">
        <v>38</v>
      </c>
      <c r="E134" s="44">
        <v>23</v>
      </c>
      <c r="F134" s="45"/>
      <c r="AP134" s="41"/>
    </row>
    <row r="135" spans="1:42" s="40" customFormat="1" ht="18.75" hidden="1" customHeight="1">
      <c r="A135" s="40">
        <v>24</v>
      </c>
      <c r="B135" s="40" t="s">
        <v>50</v>
      </c>
      <c r="C135" s="43">
        <v>30000</v>
      </c>
      <c r="D135" s="40" t="s">
        <v>68</v>
      </c>
      <c r="E135" s="44">
        <v>24</v>
      </c>
      <c r="AP135" s="41"/>
    </row>
    <row r="136" spans="1:42" s="40" customFormat="1" ht="18.75" hidden="1" customHeight="1">
      <c r="A136" s="40">
        <v>25</v>
      </c>
      <c r="B136" s="40" t="s">
        <v>51</v>
      </c>
      <c r="C136" s="43">
        <v>40000</v>
      </c>
      <c r="D136" s="40" t="s">
        <v>68</v>
      </c>
      <c r="E136" s="44">
        <v>25</v>
      </c>
      <c r="AP136" s="41"/>
    </row>
    <row r="137" spans="1:42" s="40" customFormat="1" ht="18.75" hidden="1" customHeight="1">
      <c r="A137" s="40">
        <v>26</v>
      </c>
      <c r="B137" s="40" t="s">
        <v>52</v>
      </c>
      <c r="C137" s="43">
        <v>50000</v>
      </c>
      <c r="D137" s="40" t="s">
        <v>68</v>
      </c>
      <c r="E137" s="44">
        <v>26</v>
      </c>
      <c r="AP137" s="41"/>
    </row>
    <row r="138" spans="1:42" s="40" customFormat="1" ht="18.75" hidden="1" customHeight="1">
      <c r="A138" s="40">
        <v>27</v>
      </c>
      <c r="B138" s="40" t="s">
        <v>53</v>
      </c>
      <c r="C138" s="43">
        <v>60000</v>
      </c>
      <c r="D138" s="40" t="s">
        <v>68</v>
      </c>
      <c r="E138" s="44">
        <v>27</v>
      </c>
      <c r="AP138" s="41"/>
    </row>
    <row r="139" spans="1:42" s="40" customFormat="1" ht="18.75" hidden="1" customHeight="1">
      <c r="A139" s="40">
        <v>28</v>
      </c>
      <c r="B139" s="40" t="s">
        <v>54</v>
      </c>
      <c r="C139" s="43">
        <v>70000</v>
      </c>
      <c r="D139" s="40" t="s">
        <v>68</v>
      </c>
      <c r="E139" s="44">
        <v>28</v>
      </c>
      <c r="AP139" s="41"/>
    </row>
    <row r="140" spans="1:42" s="40" customFormat="1" ht="18.75" hidden="1" customHeight="1">
      <c r="A140" s="40">
        <v>29</v>
      </c>
      <c r="B140" s="40" t="s">
        <v>55</v>
      </c>
      <c r="C140" s="43">
        <v>10000</v>
      </c>
      <c r="D140" s="40" t="s">
        <v>68</v>
      </c>
      <c r="E140" s="44">
        <v>29</v>
      </c>
      <c r="AP140" s="41"/>
    </row>
    <row r="141" spans="1:42" s="40" customFormat="1" ht="18.75" hidden="1" customHeight="1">
      <c r="A141" s="40">
        <v>30</v>
      </c>
      <c r="B141" s="40" t="s">
        <v>67</v>
      </c>
      <c r="C141" s="43">
        <v>20000</v>
      </c>
      <c r="D141" s="40" t="s">
        <v>68</v>
      </c>
      <c r="E141" s="44">
        <v>30</v>
      </c>
      <c r="AP141" s="41"/>
    </row>
    <row r="142" spans="1:42" s="40" customFormat="1" ht="18.75" hidden="1" customHeight="1">
      <c r="A142" s="40">
        <v>31</v>
      </c>
      <c r="B142" s="40" t="s">
        <v>56</v>
      </c>
      <c r="C142" s="43">
        <v>30000</v>
      </c>
      <c r="D142" s="40" t="s">
        <v>68</v>
      </c>
      <c r="E142" s="44">
        <v>31</v>
      </c>
      <c r="AP142" s="41"/>
    </row>
    <row r="143" spans="1:42" s="40" customFormat="1" ht="18.75" hidden="1" customHeight="1">
      <c r="A143" s="40">
        <v>32</v>
      </c>
      <c r="B143" s="40" t="s">
        <v>57</v>
      </c>
      <c r="C143" s="43">
        <v>40000</v>
      </c>
      <c r="D143" s="40" t="s">
        <v>68</v>
      </c>
      <c r="E143" s="44">
        <v>32</v>
      </c>
      <c r="AP143" s="41"/>
    </row>
    <row r="144" spans="1:42" s="40" customFormat="1" ht="18.75" hidden="1" customHeight="1">
      <c r="A144" s="40">
        <v>33</v>
      </c>
      <c r="B144" s="40" t="s">
        <v>58</v>
      </c>
      <c r="C144" s="43">
        <v>50000</v>
      </c>
      <c r="D144" s="40" t="s">
        <v>68</v>
      </c>
      <c r="E144" s="44">
        <v>33</v>
      </c>
      <c r="AP144" s="41"/>
    </row>
    <row r="145" spans="1:42" s="40" customFormat="1" ht="18.75" hidden="1" customHeight="1">
      <c r="A145" s="40">
        <v>34</v>
      </c>
      <c r="B145" s="40" t="s">
        <v>59</v>
      </c>
      <c r="C145" s="43">
        <v>60000</v>
      </c>
      <c r="D145" s="40" t="s">
        <v>68</v>
      </c>
      <c r="E145" s="44">
        <v>34</v>
      </c>
      <c r="AP145" s="41"/>
    </row>
    <row r="146" spans="1:42" s="40" customFormat="1" ht="18.75" hidden="1" customHeight="1">
      <c r="A146" s="40">
        <v>35</v>
      </c>
      <c r="B146" s="40" t="s">
        <v>60</v>
      </c>
      <c r="C146" s="43">
        <v>70000</v>
      </c>
      <c r="D146" s="40" t="s">
        <v>68</v>
      </c>
      <c r="E146" s="44">
        <v>35</v>
      </c>
      <c r="AP146" s="41"/>
    </row>
    <row r="147" spans="1:42" s="40" customFormat="1" ht="18.75" hidden="1" customHeight="1">
      <c r="A147" s="40">
        <v>36</v>
      </c>
      <c r="B147" s="40" t="s">
        <v>61</v>
      </c>
      <c r="C147" s="43">
        <v>30000</v>
      </c>
      <c r="D147" s="40" t="s">
        <v>68</v>
      </c>
      <c r="E147" s="44">
        <v>36</v>
      </c>
      <c r="AP147" s="41"/>
    </row>
    <row r="148" spans="1:42" s="40" customFormat="1" ht="18.75" hidden="1" customHeight="1">
      <c r="A148" s="40">
        <v>37</v>
      </c>
      <c r="B148" s="40" t="s">
        <v>69</v>
      </c>
      <c r="C148" s="43">
        <v>40000</v>
      </c>
      <c r="D148" s="40" t="s">
        <v>68</v>
      </c>
      <c r="E148" s="44">
        <v>37</v>
      </c>
      <c r="AP148" s="41"/>
    </row>
    <row r="149" spans="1:42" s="40" customFormat="1" ht="18.75" hidden="1" customHeight="1">
      <c r="A149" s="40">
        <v>38</v>
      </c>
      <c r="B149" s="40" t="s">
        <v>70</v>
      </c>
      <c r="C149" s="43">
        <v>50000</v>
      </c>
      <c r="D149" s="40" t="s">
        <v>68</v>
      </c>
      <c r="E149" s="44">
        <v>38</v>
      </c>
      <c r="AP149" s="41"/>
    </row>
    <row r="150" spans="1:42" s="40" customFormat="1" ht="18.75" hidden="1" customHeight="1">
      <c r="A150" s="40">
        <v>39</v>
      </c>
      <c r="B150" s="40" t="s">
        <v>71</v>
      </c>
      <c r="C150" s="43">
        <v>60000</v>
      </c>
      <c r="D150" s="40" t="s">
        <v>68</v>
      </c>
      <c r="E150" s="44">
        <v>39</v>
      </c>
      <c r="AP150" s="41"/>
    </row>
    <row r="151" spans="1:42" s="40" customFormat="1" ht="18.75" hidden="1" customHeight="1">
      <c r="A151" s="40">
        <v>40</v>
      </c>
      <c r="B151" s="40" t="s">
        <v>95</v>
      </c>
      <c r="C151" s="43">
        <v>70000</v>
      </c>
      <c r="D151" s="40" t="s">
        <v>68</v>
      </c>
      <c r="E151" s="44">
        <v>40</v>
      </c>
      <c r="AP151" s="41"/>
    </row>
    <row r="152" spans="1:42" s="40" customFormat="1" ht="18.75" hidden="1" customHeight="1">
      <c r="A152" s="40">
        <v>41</v>
      </c>
      <c r="B152" s="40" t="s">
        <v>62</v>
      </c>
      <c r="C152" s="43">
        <v>30000</v>
      </c>
      <c r="D152" s="40" t="s">
        <v>68</v>
      </c>
      <c r="E152" s="44">
        <v>41</v>
      </c>
      <c r="AP152" s="41"/>
    </row>
    <row r="153" spans="1:42" s="40" customFormat="1" ht="18.75" hidden="1" customHeight="1">
      <c r="A153" s="40">
        <v>42</v>
      </c>
      <c r="B153" s="40" t="s">
        <v>72</v>
      </c>
      <c r="C153" s="43">
        <v>40000</v>
      </c>
      <c r="D153" s="40" t="s">
        <v>68</v>
      </c>
      <c r="E153" s="44">
        <v>42</v>
      </c>
      <c r="AP153" s="41"/>
    </row>
    <row r="154" spans="1:42" s="40" customFormat="1" ht="18.75" hidden="1" customHeight="1">
      <c r="A154" s="40">
        <v>43</v>
      </c>
      <c r="B154" s="40" t="s">
        <v>73</v>
      </c>
      <c r="C154" s="43">
        <v>50000</v>
      </c>
      <c r="D154" s="40" t="s">
        <v>68</v>
      </c>
      <c r="E154" s="44">
        <v>43</v>
      </c>
      <c r="AP154" s="41"/>
    </row>
    <row r="155" spans="1:42" s="40" customFormat="1" ht="18.75" hidden="1" customHeight="1">
      <c r="A155" s="40">
        <v>44</v>
      </c>
      <c r="B155" s="40" t="s">
        <v>74</v>
      </c>
      <c r="C155" s="43">
        <v>60000</v>
      </c>
      <c r="D155" s="40" t="s">
        <v>68</v>
      </c>
      <c r="E155" s="44">
        <v>44</v>
      </c>
      <c r="AP155" s="41"/>
    </row>
    <row r="156" spans="1:42" s="40" customFormat="1" ht="18.75" hidden="1" customHeight="1">
      <c r="A156" s="40">
        <v>45</v>
      </c>
      <c r="B156" s="40" t="s">
        <v>96</v>
      </c>
      <c r="C156" s="43">
        <v>70000</v>
      </c>
      <c r="D156" s="40" t="s">
        <v>68</v>
      </c>
      <c r="E156" s="44">
        <v>45</v>
      </c>
      <c r="AP156" s="41"/>
    </row>
    <row r="157" spans="1:42" s="40" customFormat="1" ht="18.75" hidden="1" customHeight="1">
      <c r="A157" s="40">
        <v>46</v>
      </c>
      <c r="B157" s="40" t="s">
        <v>63</v>
      </c>
      <c r="C157" s="43">
        <v>10000</v>
      </c>
      <c r="D157" s="40" t="s">
        <v>68</v>
      </c>
      <c r="E157" s="44">
        <v>46</v>
      </c>
      <c r="AP157" s="41"/>
    </row>
    <row r="158" spans="1:42" s="40" customFormat="1" ht="18.75" hidden="1" customHeight="1">
      <c r="A158" s="40">
        <v>47</v>
      </c>
      <c r="B158" s="40" t="s">
        <v>75</v>
      </c>
      <c r="C158" s="43">
        <v>15000</v>
      </c>
      <c r="D158" s="40" t="s">
        <v>68</v>
      </c>
      <c r="E158" s="44">
        <v>47</v>
      </c>
      <c r="AP158" s="41"/>
    </row>
    <row r="159" spans="1:42" s="40" customFormat="1" ht="18.75" hidden="1" customHeight="1">
      <c r="A159" s="40">
        <v>48</v>
      </c>
      <c r="B159" s="40" t="s">
        <v>76</v>
      </c>
      <c r="C159" s="43">
        <v>10000</v>
      </c>
      <c r="D159" s="40" t="s">
        <v>68</v>
      </c>
      <c r="E159" s="44">
        <v>48</v>
      </c>
      <c r="AP159" s="41"/>
    </row>
    <row r="160" spans="1:42" s="40" customFormat="1" ht="18.75" hidden="1" customHeight="1">
      <c r="A160" s="40">
        <v>49</v>
      </c>
      <c r="B160" s="40" t="s">
        <v>77</v>
      </c>
      <c r="C160" s="43">
        <v>20000</v>
      </c>
      <c r="D160" s="40" t="s">
        <v>68</v>
      </c>
      <c r="E160" s="44">
        <v>49</v>
      </c>
      <c r="AP160" s="41"/>
    </row>
    <row r="161" spans="1:42" s="40" customFormat="1" ht="18.75" hidden="1" customHeight="1">
      <c r="A161" s="40">
        <v>50</v>
      </c>
      <c r="B161" s="40" t="s">
        <v>78</v>
      </c>
      <c r="C161" s="43">
        <v>30000</v>
      </c>
      <c r="D161" s="40" t="s">
        <v>68</v>
      </c>
      <c r="E161" s="44">
        <v>50</v>
      </c>
      <c r="AP161" s="41"/>
    </row>
    <row r="162" spans="1:42" s="40" customFormat="1" ht="18.75" hidden="1" customHeight="1">
      <c r="A162" s="40">
        <v>51</v>
      </c>
      <c r="B162" s="40" t="s">
        <v>79</v>
      </c>
      <c r="C162" s="43">
        <v>40000</v>
      </c>
      <c r="D162" s="40" t="s">
        <v>68</v>
      </c>
      <c r="E162" s="44">
        <v>51</v>
      </c>
      <c r="AP162" s="41"/>
    </row>
    <row r="163" spans="1:42" s="40" customFormat="1" ht="18.75" hidden="1" customHeight="1">
      <c r="A163" s="40">
        <v>52</v>
      </c>
      <c r="B163" s="40" t="s">
        <v>80</v>
      </c>
      <c r="C163" s="43">
        <v>50000</v>
      </c>
      <c r="D163" s="40" t="s">
        <v>68</v>
      </c>
      <c r="E163" s="44">
        <v>52</v>
      </c>
      <c r="AP163" s="41"/>
    </row>
    <row r="164" spans="1:42" s="40" customFormat="1" ht="18.75" hidden="1" customHeight="1">
      <c r="A164" s="40">
        <v>53</v>
      </c>
      <c r="B164" s="40" t="s">
        <v>81</v>
      </c>
      <c r="C164" s="43">
        <v>60000</v>
      </c>
      <c r="D164" s="40" t="s">
        <v>68</v>
      </c>
      <c r="E164" s="44">
        <v>53</v>
      </c>
      <c r="AP164" s="41"/>
    </row>
    <row r="165" spans="1:42" s="40" customFormat="1" ht="18.75" hidden="1" customHeight="1">
      <c r="A165" s="40">
        <v>54</v>
      </c>
      <c r="B165" s="40" t="s">
        <v>82</v>
      </c>
      <c r="C165" s="43">
        <v>70000</v>
      </c>
      <c r="D165" s="40" t="s">
        <v>68</v>
      </c>
      <c r="E165" s="44">
        <v>54</v>
      </c>
      <c r="AP165" s="41"/>
    </row>
    <row r="166" spans="1:42" s="40" customFormat="1" ht="18.75" hidden="1" customHeight="1">
      <c r="A166" s="40">
        <v>55</v>
      </c>
      <c r="B166" s="40" t="s">
        <v>83</v>
      </c>
      <c r="C166" s="43">
        <v>10000</v>
      </c>
      <c r="D166" s="40" t="s">
        <v>68</v>
      </c>
      <c r="E166" s="44">
        <v>55</v>
      </c>
      <c r="AP166" s="41"/>
    </row>
    <row r="167" spans="1:42" s="40" customFormat="1" ht="18.75" hidden="1" customHeight="1">
      <c r="A167" s="40">
        <v>56</v>
      </c>
      <c r="B167" s="40" t="s">
        <v>84</v>
      </c>
      <c r="C167" s="43">
        <v>20000</v>
      </c>
      <c r="D167" s="40" t="s">
        <v>68</v>
      </c>
      <c r="E167" s="44">
        <v>56</v>
      </c>
      <c r="AP167" s="41"/>
    </row>
    <row r="168" spans="1:42" s="40" customFormat="1" ht="18.75" hidden="1" customHeight="1">
      <c r="B168" s="44"/>
      <c r="C168" s="44"/>
      <c r="D168" s="44"/>
      <c r="E168" s="44"/>
      <c r="G168" s="44"/>
      <c r="AP168" s="41"/>
    </row>
    <row r="169" spans="1:42" s="40" customFormat="1" ht="18.75" customHeight="1">
      <c r="AP169" s="41"/>
    </row>
    <row r="170" spans="1:42" s="40" customFormat="1" ht="18.75" customHeight="1">
      <c r="AP170" s="41"/>
    </row>
    <row r="171" spans="1:42" s="40" customFormat="1" ht="18.75" customHeight="1">
      <c r="AP171" s="41"/>
    </row>
    <row r="172" spans="1:42" s="40" customFormat="1" ht="18.75" customHeight="1">
      <c r="AP172" s="41"/>
    </row>
    <row r="173" spans="1:42" s="40" customFormat="1" ht="18.75" customHeight="1">
      <c r="AP173" s="41"/>
    </row>
    <row r="174" spans="1:42" s="40" customFormat="1" ht="18.75" customHeight="1">
      <c r="AP174" s="41"/>
    </row>
    <row r="175" spans="1:42" s="40" customFormat="1" ht="18.75" customHeight="1">
      <c r="AP175" s="41"/>
    </row>
    <row r="176" spans="1:42" s="40" customFormat="1" ht="18.75" customHeight="1">
      <c r="AP176" s="41"/>
    </row>
    <row r="177" spans="42:42" s="40" customFormat="1" ht="18.75" customHeight="1">
      <c r="AP177" s="41"/>
    </row>
  </sheetData>
  <sheetProtection algorithmName="SHA-512" hashValue="kTp58aq4XPkx9MXlYh85Jbw6rS/nbna/E0C8qGt9fMk90pURJI+I+MBh5cAEj1FgaUhb0gD9tKjFUjgr82Bixw==" saltValue="wYAFmzEOecPgTqE/aoeGRQ==" spinCount="100000" sheet="1" selectLockedCells="1" autoFilter="0"/>
  <mergeCells count="97">
    <mergeCell ref="B40:AM40"/>
    <mergeCell ref="A36:D36"/>
    <mergeCell ref="E36:I36"/>
    <mergeCell ref="J36:AM36"/>
    <mergeCell ref="A38:AM38"/>
    <mergeCell ref="B39:AM39"/>
    <mergeCell ref="A108:AM108"/>
    <mergeCell ref="B109:W109"/>
    <mergeCell ref="X109:AM109"/>
    <mergeCell ref="B110:W110"/>
    <mergeCell ref="X110:AM110"/>
    <mergeCell ref="A32:D32"/>
    <mergeCell ref="E32:I32"/>
    <mergeCell ref="J32:AM32"/>
    <mergeCell ref="A33:D33"/>
    <mergeCell ref="E33:I33"/>
    <mergeCell ref="J33:AM33"/>
    <mergeCell ref="A34:D34"/>
    <mergeCell ref="E34:I34"/>
    <mergeCell ref="J34:AM34"/>
    <mergeCell ref="A35:D35"/>
    <mergeCell ref="E35:I35"/>
    <mergeCell ref="J35:AM35"/>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6:F26"/>
    <mergeCell ref="G26:J26"/>
    <mergeCell ref="K26:S26"/>
    <mergeCell ref="T26:AM26"/>
    <mergeCell ref="A30:D30"/>
    <mergeCell ref="E30:I30"/>
    <mergeCell ref="J30:AM30"/>
    <mergeCell ref="A22:D22"/>
    <mergeCell ref="E22:I22"/>
    <mergeCell ref="J22:AM22"/>
    <mergeCell ref="A25:F25"/>
    <mergeCell ref="G25:AM25"/>
    <mergeCell ref="A18:D18"/>
    <mergeCell ref="E18:I18"/>
    <mergeCell ref="J18:AM18"/>
    <mergeCell ref="A19:D19"/>
    <mergeCell ref="E19:I19"/>
    <mergeCell ref="J19:AM19"/>
    <mergeCell ref="A20:D20"/>
    <mergeCell ref="E20:I20"/>
    <mergeCell ref="J20:AM20"/>
    <mergeCell ref="A21:D21"/>
    <mergeCell ref="E21:I21"/>
    <mergeCell ref="J21:AM21"/>
    <mergeCell ref="A16:D16"/>
    <mergeCell ref="E16:I16"/>
    <mergeCell ref="J16:AM16"/>
    <mergeCell ref="A17:D17"/>
    <mergeCell ref="E17:I17"/>
    <mergeCell ref="J17:AM17"/>
    <mergeCell ref="A12:D12"/>
    <mergeCell ref="E12:AM12"/>
    <mergeCell ref="A13:D13"/>
    <mergeCell ref="E13:AM13"/>
    <mergeCell ref="AD15:AG15"/>
    <mergeCell ref="AH15:AL15"/>
    <mergeCell ref="B15:D15"/>
    <mergeCell ref="E15:H15"/>
    <mergeCell ref="J15:M15"/>
    <mergeCell ref="N15:R15"/>
    <mergeCell ref="T15:W15"/>
    <mergeCell ref="X15:AB15"/>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s>
  <phoneticPr fontId="5"/>
  <conditionalFormatting sqref="A2:AM2">
    <cfRule type="containsText" dxfId="5" priority="1" operator="containsText" text="エラー">
      <formula>NOT(ISERROR(SEARCH("エラー",A2)))</formula>
    </cfRule>
  </conditionalFormatting>
  <dataValidations count="5">
    <dataValidation type="list" imeMode="disabled" allowBlank="1" showInputMessage="1" showErrorMessage="1" sqref="A39:A104" xr:uid="{00000000-0002-0000-0C00-000000000000}">
      <formula1>"○"</formula1>
    </dataValidation>
    <dataValidation imeMode="fullKatakana" allowBlank="1" showInputMessage="1" showErrorMessage="1" sqref="L3:AF3" xr:uid="{5ED63583-D368-4532-8487-B65E24B142F7}"/>
    <dataValidation imeMode="off" allowBlank="1" showInputMessage="1" showErrorMessage="1" sqref="AC8:AM8 P8:Y8" xr:uid="{00000000-0002-0000-0C00-000002000000}"/>
    <dataValidation type="textLength" imeMode="disabled" operator="equal" allowBlank="1" showInputMessage="1" showErrorMessage="1" errorTitle="事業所番号" error="10桁で入力してください。" sqref="AG4:AM4" xr:uid="{B2EC1869-AA80-4BF6-A816-C4D3A6C0F1D0}">
      <formula1>10</formula1>
    </dataValidation>
    <dataValidation type="list" allowBlank="1" showInputMessage="1" showErrorMessage="1" sqref="A109:A110" xr:uid="{00000000-0002-0000-0C00-000004000000}">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5000000}">
          <x14:formula1>
            <xm:f>プルダウン!$I$1:$I$2</xm:f>
          </x14:formula1>
          <xm:sqref>G26:J26</xm:sqref>
        </x14:dataValidation>
        <x14:dataValidation type="list" allowBlank="1" showInputMessage="1" showErrorMessage="1" xr:uid="{00000000-0002-0000-0C00-000006000000}">
          <x14:formula1>
            <xm:f>プルダウン!$H$1:$H$3</xm:f>
          </x14:formula1>
          <xm:sqref>A17:D21 A31:D35</xm:sqref>
        </x14:dataValidation>
        <x14:dataValidation type="list" allowBlank="1" showInputMessage="1" showErrorMessage="1" xr:uid="{00000000-0002-0000-0C00-000007000000}">
          <x14:formula1>
            <xm:f>プルダウン!$B$1:$B$3</xm:f>
          </x14:formula1>
          <xm:sqref>L5:AK5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V177"/>
  <sheetViews>
    <sheetView showGridLines="0" view="pageBreakPreview" topLeftCell="A3" zoomScaleNormal="120" zoomScaleSheetLayoutView="100" workbookViewId="0">
      <selection activeCell="A31" sqref="A31:D31"/>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168</v>
      </c>
    </row>
    <row r="2" spans="1:47" ht="14">
      <c r="A2" s="281" t="str">
        <f>IF(AG4&lt;&gt;"",IF(OR(AU4&lt;&gt;"",AU11&lt;&gt;"",AU24&lt;&gt;""),"エラー：未入力の項目がありますので、入力してください。",""),"")</f>
        <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row>
    <row r="3" spans="1:47" s="28" customFormat="1" ht="12" customHeight="1">
      <c r="A3" s="283" t="s">
        <v>21</v>
      </c>
      <c r="B3" s="56" t="s">
        <v>0</v>
      </c>
      <c r="C3" s="57"/>
      <c r="D3" s="57"/>
      <c r="E3" s="56"/>
      <c r="F3" s="56"/>
      <c r="G3" s="56"/>
      <c r="H3" s="56"/>
      <c r="I3" s="56"/>
      <c r="J3" s="56"/>
      <c r="K3" s="58"/>
      <c r="L3" s="286"/>
      <c r="M3" s="286"/>
      <c r="N3" s="286"/>
      <c r="O3" s="286"/>
      <c r="P3" s="286"/>
      <c r="Q3" s="286"/>
      <c r="R3" s="286"/>
      <c r="S3" s="286"/>
      <c r="T3" s="286"/>
      <c r="U3" s="286"/>
      <c r="V3" s="286"/>
      <c r="W3" s="286"/>
      <c r="X3" s="286"/>
      <c r="Y3" s="286"/>
      <c r="Z3" s="286"/>
      <c r="AA3" s="286"/>
      <c r="AB3" s="286"/>
      <c r="AC3" s="286"/>
      <c r="AD3" s="286"/>
      <c r="AE3" s="286"/>
      <c r="AF3" s="287"/>
      <c r="AG3" s="288" t="s">
        <v>128</v>
      </c>
      <c r="AH3" s="289"/>
      <c r="AI3" s="289"/>
      <c r="AJ3" s="289"/>
      <c r="AK3" s="289"/>
      <c r="AL3" s="289"/>
      <c r="AM3" s="290"/>
      <c r="AP3" s="29"/>
    </row>
    <row r="4" spans="1:47" s="28" customFormat="1" ht="20.25" customHeight="1">
      <c r="A4" s="284"/>
      <c r="B4" s="59" t="s">
        <v>160</v>
      </c>
      <c r="C4" s="60"/>
      <c r="D4" s="60"/>
      <c r="E4" s="59"/>
      <c r="F4" s="59"/>
      <c r="G4" s="59"/>
      <c r="H4" s="59"/>
      <c r="I4" s="59"/>
      <c r="J4" s="59"/>
      <c r="K4" s="61"/>
      <c r="L4" s="257"/>
      <c r="M4" s="258"/>
      <c r="N4" s="258"/>
      <c r="O4" s="258"/>
      <c r="P4" s="258"/>
      <c r="Q4" s="258"/>
      <c r="R4" s="258"/>
      <c r="S4" s="258"/>
      <c r="T4" s="258"/>
      <c r="U4" s="258"/>
      <c r="V4" s="258"/>
      <c r="W4" s="258"/>
      <c r="X4" s="258"/>
      <c r="Y4" s="258"/>
      <c r="Z4" s="258"/>
      <c r="AA4" s="258"/>
      <c r="AB4" s="258"/>
      <c r="AC4" s="258"/>
      <c r="AD4" s="258"/>
      <c r="AE4" s="258"/>
      <c r="AF4" s="259"/>
      <c r="AG4" s="263"/>
      <c r="AH4" s="264"/>
      <c r="AI4" s="264"/>
      <c r="AJ4" s="264"/>
      <c r="AK4" s="264"/>
      <c r="AL4" s="264"/>
      <c r="AM4" s="265"/>
      <c r="AP4" s="239"/>
      <c r="AQ4" s="239"/>
      <c r="AR4" s="239"/>
      <c r="AS4" s="239"/>
      <c r="AT4" s="239"/>
      <c r="AU4" s="71" t="str">
        <f>IF(AG4&lt;&gt;"",IF(OR(L5="",AC8="",L9=""),"基本情報エラー：未入力の項目がありますので、入力してください。",""),"")</f>
        <v/>
      </c>
    </row>
    <row r="5" spans="1:47" s="28" customFormat="1" ht="21.75" customHeight="1">
      <c r="A5" s="284"/>
      <c r="B5" s="240" t="s">
        <v>25</v>
      </c>
      <c r="C5" s="240"/>
      <c r="D5" s="240"/>
      <c r="E5" s="240"/>
      <c r="F5" s="240"/>
      <c r="G5" s="240"/>
      <c r="H5" s="240"/>
      <c r="I5" s="240"/>
      <c r="J5" s="240"/>
      <c r="K5" s="241"/>
      <c r="L5" s="242"/>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4"/>
      <c r="AL5" s="86"/>
      <c r="AM5" s="87"/>
      <c r="AP5" s="41"/>
      <c r="AQ5" s="41"/>
      <c r="AR5" s="41"/>
      <c r="AS5" s="41"/>
      <c r="AT5" s="41"/>
    </row>
    <row r="6" spans="1:47" s="28" customFormat="1" ht="17.25" customHeight="1">
      <c r="A6" s="284"/>
      <c r="B6" s="250" t="s">
        <v>161</v>
      </c>
      <c r="C6" s="250"/>
      <c r="D6" s="250"/>
      <c r="E6" s="250"/>
      <c r="F6" s="250"/>
      <c r="G6" s="250"/>
      <c r="H6" s="250"/>
      <c r="I6" s="250"/>
      <c r="J6" s="250"/>
      <c r="K6" s="251"/>
      <c r="L6" s="92" t="s">
        <v>5</v>
      </c>
      <c r="M6" s="92"/>
      <c r="N6" s="92"/>
      <c r="O6" s="92"/>
      <c r="P6" s="92"/>
      <c r="Q6" s="266"/>
      <c r="R6" s="266"/>
      <c r="S6" s="266"/>
      <c r="T6" s="266"/>
      <c r="U6" s="266"/>
      <c r="V6" s="266"/>
      <c r="W6" s="92" t="s">
        <v>6</v>
      </c>
      <c r="X6" s="92"/>
      <c r="Y6" s="92"/>
      <c r="Z6" s="92"/>
      <c r="AA6" s="92"/>
      <c r="AB6" s="92"/>
      <c r="AC6" s="254"/>
      <c r="AD6" s="254"/>
      <c r="AE6" s="254"/>
      <c r="AF6" s="254"/>
      <c r="AG6" s="254"/>
      <c r="AH6" s="254"/>
      <c r="AI6" s="254"/>
      <c r="AJ6" s="254"/>
      <c r="AK6" s="254"/>
      <c r="AL6" s="254"/>
      <c r="AM6" s="255"/>
      <c r="AP6" s="29"/>
      <c r="AT6" s="256"/>
    </row>
    <row r="7" spans="1:47" s="28" customFormat="1" ht="20.25" customHeight="1">
      <c r="A7" s="284"/>
      <c r="B7" s="252"/>
      <c r="C7" s="252"/>
      <c r="D7" s="252"/>
      <c r="E7" s="252"/>
      <c r="F7" s="252"/>
      <c r="G7" s="252"/>
      <c r="H7" s="252"/>
      <c r="I7" s="252"/>
      <c r="J7" s="252"/>
      <c r="K7" s="253"/>
      <c r="L7" s="257"/>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9"/>
      <c r="AP7" s="29"/>
      <c r="AT7" s="256"/>
    </row>
    <row r="8" spans="1:47" s="28" customFormat="1" ht="21" customHeight="1">
      <c r="A8" s="284"/>
      <c r="B8" s="62" t="s">
        <v>7</v>
      </c>
      <c r="C8" s="80"/>
      <c r="D8" s="80"/>
      <c r="E8" s="62"/>
      <c r="F8" s="62"/>
      <c r="G8" s="62"/>
      <c r="H8" s="62"/>
      <c r="I8" s="62"/>
      <c r="J8" s="62"/>
      <c r="K8" s="63"/>
      <c r="L8" s="260" t="s">
        <v>8</v>
      </c>
      <c r="M8" s="261"/>
      <c r="N8" s="261"/>
      <c r="O8" s="262"/>
      <c r="P8" s="245"/>
      <c r="Q8" s="246"/>
      <c r="R8" s="246"/>
      <c r="S8" s="246"/>
      <c r="T8" s="246"/>
      <c r="U8" s="246"/>
      <c r="V8" s="246"/>
      <c r="W8" s="246"/>
      <c r="X8" s="246"/>
      <c r="Y8" s="246"/>
      <c r="Z8" s="260" t="s">
        <v>24</v>
      </c>
      <c r="AA8" s="261"/>
      <c r="AB8" s="262"/>
      <c r="AC8" s="298"/>
      <c r="AD8" s="248"/>
      <c r="AE8" s="248"/>
      <c r="AF8" s="248"/>
      <c r="AG8" s="248"/>
      <c r="AH8" s="248"/>
      <c r="AI8" s="248"/>
      <c r="AJ8" s="248"/>
      <c r="AK8" s="248"/>
      <c r="AL8" s="248"/>
      <c r="AM8" s="249"/>
      <c r="AO8" s="28" t="str">
        <f>IFERROR(VLOOKUP(AG4,#REF!,8,0),"")</f>
        <v/>
      </c>
      <c r="AP8" s="29"/>
    </row>
    <row r="9" spans="1:47" s="28" customFormat="1" ht="20.25" customHeight="1">
      <c r="A9" s="285"/>
      <c r="B9" s="62" t="s">
        <v>20</v>
      </c>
      <c r="C9" s="80"/>
      <c r="D9" s="80"/>
      <c r="E9" s="62"/>
      <c r="F9" s="62"/>
      <c r="G9" s="62"/>
      <c r="H9" s="62"/>
      <c r="I9" s="62"/>
      <c r="J9" s="62"/>
      <c r="K9" s="63"/>
      <c r="L9" s="293"/>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c r="AP9" s="29"/>
    </row>
    <row r="10" spans="1:47" s="28" customFormat="1" ht="10" customHeight="1">
      <c r="A10" s="54"/>
      <c r="B10" s="2"/>
      <c r="C10" s="3"/>
      <c r="D10" s="3"/>
      <c r="E10" s="2"/>
      <c r="F10" s="2"/>
      <c r="G10" s="2"/>
      <c r="H10" s="2"/>
      <c r="I10" s="2"/>
      <c r="J10" s="2"/>
      <c r="K10" s="2"/>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P10" s="29"/>
    </row>
    <row r="11" spans="1:47" s="28" customFormat="1" ht="19.5" customHeight="1">
      <c r="A11" s="66" t="s">
        <v>291</v>
      </c>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71" t="str">
        <f>IF(E22&lt;&gt;0,IF(OR(E12="",E13="",A17="",J17=""),"基本情報エラー：未入力の項目がありますので、入力してください。",""),"")</f>
        <v/>
      </c>
    </row>
    <row r="12" spans="1:47" s="28" customFormat="1" ht="19.5" customHeight="1">
      <c r="A12" s="291" t="s">
        <v>158</v>
      </c>
      <c r="B12" s="291"/>
      <c r="C12" s="291"/>
      <c r="D12" s="291"/>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P12" s="29"/>
    </row>
    <row r="13" spans="1:47" s="28" customFormat="1" ht="19.5" customHeight="1">
      <c r="A13" s="291" t="s">
        <v>159</v>
      </c>
      <c r="B13" s="291"/>
      <c r="C13" s="291"/>
      <c r="D13" s="291"/>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P13" s="29"/>
    </row>
    <row r="14" spans="1:47" s="28" customFormat="1" ht="10" customHeight="1" thickBot="1">
      <c r="I14" s="30"/>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29"/>
    </row>
    <row r="15" spans="1:47" s="28" customFormat="1" ht="23.25" customHeight="1" thickBot="1">
      <c r="A15" s="67"/>
      <c r="B15" s="191" t="s">
        <v>170</v>
      </c>
      <c r="C15" s="191"/>
      <c r="D15" s="191"/>
      <c r="E15" s="192">
        <f>E22</f>
        <v>0</v>
      </c>
      <c r="F15" s="193"/>
      <c r="G15" s="193"/>
      <c r="H15" s="194"/>
      <c r="I15" s="55" t="s">
        <v>127</v>
      </c>
      <c r="J15" s="191" t="s">
        <v>171</v>
      </c>
      <c r="K15" s="191"/>
      <c r="L15" s="191"/>
      <c r="M15" s="191"/>
      <c r="N15" s="184">
        <v>200000</v>
      </c>
      <c r="O15" s="185"/>
      <c r="P15" s="185"/>
      <c r="Q15" s="185"/>
      <c r="R15" s="185"/>
      <c r="S15" s="89" t="s">
        <v>127</v>
      </c>
      <c r="T15" s="195" t="s">
        <v>169</v>
      </c>
      <c r="U15" s="196"/>
      <c r="V15" s="196"/>
      <c r="W15" s="197"/>
      <c r="X15" s="184">
        <f>MIN(E15,N15)</f>
        <v>0</v>
      </c>
      <c r="Y15" s="185"/>
      <c r="Z15" s="185"/>
      <c r="AA15" s="185"/>
      <c r="AB15" s="185"/>
      <c r="AC15" s="90" t="s">
        <v>127</v>
      </c>
      <c r="AD15" s="186" t="s">
        <v>296</v>
      </c>
      <c r="AE15" s="187"/>
      <c r="AF15" s="187"/>
      <c r="AG15" s="188"/>
      <c r="AH15" s="189">
        <f>ROUNDDOWN(X15*4/5,-3)</f>
        <v>0</v>
      </c>
      <c r="AI15" s="190"/>
      <c r="AJ15" s="190"/>
      <c r="AK15" s="190"/>
      <c r="AL15" s="190"/>
      <c r="AM15" s="91" t="s">
        <v>127</v>
      </c>
      <c r="AP15" s="29"/>
    </row>
    <row r="16" spans="1:47" s="28" customFormat="1" ht="15" customHeight="1">
      <c r="A16" s="232" t="s">
        <v>152</v>
      </c>
      <c r="B16" s="232"/>
      <c r="C16" s="232"/>
      <c r="D16" s="232"/>
      <c r="E16" s="232" t="s">
        <v>157</v>
      </c>
      <c r="F16" s="232"/>
      <c r="G16" s="232"/>
      <c r="H16" s="232"/>
      <c r="I16" s="232"/>
      <c r="J16" s="230" t="s">
        <v>153</v>
      </c>
      <c r="K16" s="230"/>
      <c r="L16" s="230"/>
      <c r="M16" s="230"/>
      <c r="N16" s="230"/>
      <c r="O16" s="230"/>
      <c r="P16" s="230"/>
      <c r="Q16" s="230"/>
      <c r="R16" s="230"/>
      <c r="S16" s="230"/>
      <c r="T16" s="230"/>
      <c r="U16" s="230"/>
      <c r="V16" s="230"/>
      <c r="W16" s="230"/>
      <c r="X16" s="230"/>
      <c r="Y16" s="230"/>
      <c r="Z16" s="230"/>
      <c r="AA16" s="230"/>
      <c r="AB16" s="230"/>
      <c r="AC16" s="230"/>
      <c r="AD16" s="233"/>
      <c r="AE16" s="233"/>
      <c r="AF16" s="233"/>
      <c r="AG16" s="233"/>
      <c r="AH16" s="233"/>
      <c r="AI16" s="233"/>
      <c r="AJ16" s="233"/>
      <c r="AK16" s="233"/>
      <c r="AL16" s="233"/>
      <c r="AM16" s="234"/>
      <c r="AP16" s="29"/>
    </row>
    <row r="17" spans="1:48" s="28" customFormat="1" ht="15" customHeight="1">
      <c r="A17" s="235"/>
      <c r="B17" s="236"/>
      <c r="C17" s="236"/>
      <c r="D17" s="237"/>
      <c r="E17" s="296"/>
      <c r="F17" s="297"/>
      <c r="G17" s="297"/>
      <c r="H17" s="297"/>
      <c r="I17" s="297"/>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P17" s="29"/>
    </row>
    <row r="18" spans="1:48" s="28" customFormat="1" ht="15" customHeight="1">
      <c r="A18" s="221"/>
      <c r="B18" s="222"/>
      <c r="C18" s="222"/>
      <c r="D18" s="223"/>
      <c r="E18" s="201"/>
      <c r="F18" s="202"/>
      <c r="G18" s="202"/>
      <c r="H18" s="202"/>
      <c r="I18" s="202"/>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P18" s="29"/>
    </row>
    <row r="19" spans="1:48" s="28" customFormat="1" ht="15" customHeight="1">
      <c r="A19" s="221"/>
      <c r="B19" s="222"/>
      <c r="C19" s="222"/>
      <c r="D19" s="223"/>
      <c r="E19" s="201"/>
      <c r="F19" s="202"/>
      <c r="G19" s="202"/>
      <c r="H19" s="202"/>
      <c r="I19" s="202"/>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P19" s="29"/>
    </row>
    <row r="20" spans="1:48" s="28" customFormat="1" ht="15" customHeight="1">
      <c r="A20" s="221"/>
      <c r="B20" s="222"/>
      <c r="C20" s="222"/>
      <c r="D20" s="223"/>
      <c r="E20" s="201"/>
      <c r="F20" s="202"/>
      <c r="G20" s="202"/>
      <c r="H20" s="202"/>
      <c r="I20" s="202"/>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P20" s="29"/>
    </row>
    <row r="21" spans="1:48" s="28" customFormat="1" ht="15" customHeight="1">
      <c r="A21" s="225"/>
      <c r="B21" s="226"/>
      <c r="C21" s="226"/>
      <c r="D21" s="227"/>
      <c r="E21" s="203"/>
      <c r="F21" s="204"/>
      <c r="G21" s="204"/>
      <c r="H21" s="204"/>
      <c r="I21" s="204"/>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29"/>
    </row>
    <row r="22" spans="1:48" s="28" customFormat="1" ht="15" customHeight="1">
      <c r="A22" s="198" t="s">
        <v>27</v>
      </c>
      <c r="B22" s="199"/>
      <c r="C22" s="199"/>
      <c r="D22" s="200"/>
      <c r="E22" s="205">
        <f>SUM(E17:I21)</f>
        <v>0</v>
      </c>
      <c r="F22" s="206"/>
      <c r="G22" s="206"/>
      <c r="H22" s="206"/>
      <c r="I22" s="206"/>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P22" s="29"/>
    </row>
    <row r="23" spans="1:48" s="28" customFormat="1" ht="10" customHeight="1">
      <c r="A23" s="54"/>
      <c r="B23" s="2"/>
      <c r="C23" s="3"/>
      <c r="D23" s="3"/>
      <c r="E23" s="2"/>
      <c r="F23" s="2"/>
      <c r="G23" s="2"/>
      <c r="H23" s="2"/>
      <c r="I23" s="2"/>
      <c r="J23" s="2"/>
      <c r="K23" s="2"/>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P23" s="29"/>
    </row>
    <row r="24" spans="1:48" s="28" customFormat="1" ht="19.5" customHeight="1">
      <c r="A24" s="66" t="s">
        <v>292</v>
      </c>
      <c r="I24" s="30"/>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29"/>
      <c r="AU24" s="71" t="str">
        <f>IF(E36&lt;&gt;0,IF(OR(G25="",G26="",G27="",A31="",J31=""),"基本情報エラー：未入力の項目がありますので、入力してください。",""),"")</f>
        <v/>
      </c>
    </row>
    <row r="25" spans="1:48" s="28" customFormat="1" ht="19.5" customHeight="1">
      <c r="A25" s="208" t="s">
        <v>162</v>
      </c>
      <c r="B25" s="209"/>
      <c r="C25" s="209"/>
      <c r="D25" s="209"/>
      <c r="E25" s="209"/>
      <c r="F25" s="209"/>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P25" s="29"/>
      <c r="AU25" s="40" t="s">
        <v>269</v>
      </c>
    </row>
    <row r="26" spans="1:48" s="28" customFormat="1" ht="19.5" customHeight="1">
      <c r="A26" s="208" t="s">
        <v>165</v>
      </c>
      <c r="B26" s="209"/>
      <c r="C26" s="209"/>
      <c r="D26" s="209"/>
      <c r="E26" s="209"/>
      <c r="F26" s="209"/>
      <c r="G26" s="218"/>
      <c r="H26" s="219"/>
      <c r="I26" s="219"/>
      <c r="J26" s="220"/>
      <c r="K26" s="208" t="s">
        <v>164</v>
      </c>
      <c r="L26" s="209"/>
      <c r="M26" s="209"/>
      <c r="N26" s="209"/>
      <c r="O26" s="209"/>
      <c r="P26" s="209"/>
      <c r="Q26" s="209"/>
      <c r="R26" s="209"/>
      <c r="S26" s="211"/>
      <c r="T26" s="215"/>
      <c r="U26" s="216"/>
      <c r="V26" s="216"/>
      <c r="W26" s="216"/>
      <c r="X26" s="216"/>
      <c r="Y26" s="216"/>
      <c r="Z26" s="216"/>
      <c r="AA26" s="216"/>
      <c r="AB26" s="216"/>
      <c r="AC26" s="216"/>
      <c r="AD26" s="216"/>
      <c r="AE26" s="216"/>
      <c r="AF26" s="216"/>
      <c r="AG26" s="216"/>
      <c r="AH26" s="216"/>
      <c r="AI26" s="216"/>
      <c r="AJ26" s="216"/>
      <c r="AK26" s="216"/>
      <c r="AL26" s="216"/>
      <c r="AM26" s="217"/>
      <c r="AP26" s="29"/>
      <c r="AU26" s="74"/>
      <c r="AV26" s="74" t="s">
        <v>284</v>
      </c>
    </row>
    <row r="27" spans="1:48" s="28" customFormat="1" ht="19.5" customHeight="1">
      <c r="A27" s="208" t="s">
        <v>163</v>
      </c>
      <c r="B27" s="209"/>
      <c r="C27" s="209"/>
      <c r="D27" s="209"/>
      <c r="E27" s="209"/>
      <c r="F27" s="211"/>
      <c r="G27" s="212"/>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4"/>
      <c r="AP27" s="29"/>
      <c r="AU27" s="74"/>
      <c r="AV27" s="74" t="str">
        <f>IFERROR(VLOOKUP(G26,AU28:AV29,2,0),"")</f>
        <v/>
      </c>
    </row>
    <row r="28" spans="1:48" s="28" customFormat="1" ht="10" customHeight="1" thickBot="1">
      <c r="I28" s="30"/>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29"/>
      <c r="AU28" s="74" t="s">
        <v>166</v>
      </c>
      <c r="AV28" s="74" t="str">
        <f>G25&amp;"及び"&amp;T26</f>
        <v>及び</v>
      </c>
    </row>
    <row r="29" spans="1:48" s="28" customFormat="1" ht="23.25" customHeight="1" thickBot="1">
      <c r="A29" s="67"/>
      <c r="B29" s="191" t="s">
        <v>170</v>
      </c>
      <c r="C29" s="191"/>
      <c r="D29" s="191"/>
      <c r="E29" s="192">
        <f>E36</f>
        <v>0</v>
      </c>
      <c r="F29" s="193"/>
      <c r="G29" s="193"/>
      <c r="H29" s="194"/>
      <c r="I29" s="55" t="s">
        <v>127</v>
      </c>
      <c r="J29" s="191" t="s">
        <v>171</v>
      </c>
      <c r="K29" s="191"/>
      <c r="L29" s="191"/>
      <c r="M29" s="191"/>
      <c r="N29" s="184">
        <f>IFERROR(VLOOKUP(G26,プルダウン!I1:J2,2,0),0)</f>
        <v>0</v>
      </c>
      <c r="O29" s="185"/>
      <c r="P29" s="185"/>
      <c r="Q29" s="185"/>
      <c r="R29" s="185"/>
      <c r="S29" s="89" t="s">
        <v>127</v>
      </c>
      <c r="T29" s="195" t="s">
        <v>169</v>
      </c>
      <c r="U29" s="196"/>
      <c r="V29" s="196"/>
      <c r="W29" s="197"/>
      <c r="X29" s="184">
        <f>MIN(E29,N29)</f>
        <v>0</v>
      </c>
      <c r="Y29" s="185"/>
      <c r="Z29" s="185"/>
      <c r="AA29" s="185"/>
      <c r="AB29" s="185"/>
      <c r="AC29" s="90" t="s">
        <v>127</v>
      </c>
      <c r="AD29" s="186" t="s">
        <v>296</v>
      </c>
      <c r="AE29" s="187"/>
      <c r="AF29" s="187"/>
      <c r="AG29" s="188"/>
      <c r="AH29" s="189">
        <f>ROUNDDOWN(X29*4/5,-3)</f>
        <v>0</v>
      </c>
      <c r="AI29" s="190"/>
      <c r="AJ29" s="190"/>
      <c r="AK29" s="190"/>
      <c r="AL29" s="190"/>
      <c r="AM29" s="91" t="s">
        <v>127</v>
      </c>
      <c r="AP29" s="29"/>
      <c r="AU29" s="74" t="s">
        <v>167</v>
      </c>
      <c r="AV29" s="74">
        <f>G25</f>
        <v>0</v>
      </c>
    </row>
    <row r="30" spans="1:48" s="28" customFormat="1" ht="15" customHeight="1">
      <c r="A30" s="229" t="s">
        <v>152</v>
      </c>
      <c r="B30" s="230"/>
      <c r="C30" s="230"/>
      <c r="D30" s="231"/>
      <c r="E30" s="232" t="s">
        <v>157</v>
      </c>
      <c r="F30" s="232"/>
      <c r="G30" s="232"/>
      <c r="H30" s="232"/>
      <c r="I30" s="232"/>
      <c r="J30" s="230" t="s">
        <v>153</v>
      </c>
      <c r="K30" s="230"/>
      <c r="L30" s="230"/>
      <c r="M30" s="230"/>
      <c r="N30" s="230"/>
      <c r="O30" s="230"/>
      <c r="P30" s="230"/>
      <c r="Q30" s="230"/>
      <c r="R30" s="230"/>
      <c r="S30" s="230"/>
      <c r="T30" s="230"/>
      <c r="U30" s="230"/>
      <c r="V30" s="230"/>
      <c r="W30" s="230"/>
      <c r="X30" s="230"/>
      <c r="Y30" s="230"/>
      <c r="Z30" s="230"/>
      <c r="AA30" s="230"/>
      <c r="AB30" s="230"/>
      <c r="AC30" s="230"/>
      <c r="AD30" s="233"/>
      <c r="AE30" s="233"/>
      <c r="AF30" s="233"/>
      <c r="AG30" s="233"/>
      <c r="AH30" s="233"/>
      <c r="AI30" s="233"/>
      <c r="AJ30" s="233"/>
      <c r="AK30" s="233"/>
      <c r="AL30" s="233"/>
      <c r="AM30" s="234"/>
      <c r="AP30" s="29"/>
    </row>
    <row r="31" spans="1:48" s="28" customFormat="1" ht="15" customHeight="1">
      <c r="A31" s="235"/>
      <c r="B31" s="236"/>
      <c r="C31" s="236"/>
      <c r="D31" s="237"/>
      <c r="E31" s="296"/>
      <c r="F31" s="297"/>
      <c r="G31" s="297"/>
      <c r="H31" s="297"/>
      <c r="I31" s="297"/>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P31" s="29"/>
    </row>
    <row r="32" spans="1:48" s="28" customFormat="1" ht="15" customHeight="1">
      <c r="A32" s="221"/>
      <c r="B32" s="222"/>
      <c r="C32" s="222"/>
      <c r="D32" s="223"/>
      <c r="E32" s="201"/>
      <c r="F32" s="202"/>
      <c r="G32" s="202"/>
      <c r="H32" s="202"/>
      <c r="I32" s="202"/>
      <c r="J32" s="299"/>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1"/>
      <c r="AP32" s="29"/>
    </row>
    <row r="33" spans="1:42" s="28" customFormat="1" ht="15" customHeight="1">
      <c r="A33" s="221"/>
      <c r="B33" s="222"/>
      <c r="C33" s="222"/>
      <c r="D33" s="223"/>
      <c r="E33" s="201"/>
      <c r="F33" s="202"/>
      <c r="G33" s="202"/>
      <c r="H33" s="202"/>
      <c r="I33" s="202"/>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P33" s="29"/>
    </row>
    <row r="34" spans="1:42" s="28" customFormat="1" ht="15" customHeight="1">
      <c r="A34" s="221"/>
      <c r="B34" s="222"/>
      <c r="C34" s="222"/>
      <c r="D34" s="223"/>
      <c r="E34" s="201"/>
      <c r="F34" s="202"/>
      <c r="G34" s="202"/>
      <c r="H34" s="202"/>
      <c r="I34" s="202"/>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P34" s="29"/>
    </row>
    <row r="35" spans="1:42" s="28" customFormat="1" ht="15" customHeight="1">
      <c r="A35" s="225"/>
      <c r="B35" s="226"/>
      <c r="C35" s="226"/>
      <c r="D35" s="227"/>
      <c r="E35" s="203"/>
      <c r="F35" s="204"/>
      <c r="G35" s="204"/>
      <c r="H35" s="204"/>
      <c r="I35" s="204"/>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29"/>
    </row>
    <row r="36" spans="1:42" s="28" customFormat="1" ht="15" customHeight="1">
      <c r="A36" s="198" t="s">
        <v>27</v>
      </c>
      <c r="B36" s="199"/>
      <c r="C36" s="199"/>
      <c r="D36" s="200"/>
      <c r="E36" s="205">
        <f>SUM(E31:I35)</f>
        <v>0</v>
      </c>
      <c r="F36" s="206"/>
      <c r="G36" s="206"/>
      <c r="H36" s="206"/>
      <c r="I36" s="206"/>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P36" s="29"/>
    </row>
    <row r="37" spans="1:42" ht="10" customHeight="1" thickBot="1">
      <c r="A37" s="31"/>
      <c r="B37" s="31"/>
      <c r="C37" s="31"/>
      <c r="D37" s="31"/>
      <c r="E37" s="31"/>
      <c r="F37" s="32"/>
      <c r="G37" s="32"/>
      <c r="H37" s="32"/>
      <c r="I37" s="32"/>
      <c r="J37" s="32"/>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row>
    <row r="38" spans="1:42" ht="24.75" customHeight="1" thickBot="1">
      <c r="A38" s="292" t="s">
        <v>86</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P38" s="47" t="str">
        <f>IF(COUNTIF(A39:A40,"○")=2,"OK","NG")</f>
        <v>NG</v>
      </c>
    </row>
    <row r="39" spans="1:42" ht="42.75" customHeight="1">
      <c r="A39" s="64"/>
      <c r="B39" s="272" t="s">
        <v>129</v>
      </c>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row>
    <row r="40" spans="1:42" ht="25.5" customHeight="1">
      <c r="A40" s="64"/>
      <c r="B40" s="273" t="s">
        <v>131</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row>
    <row r="41" spans="1:42" ht="8.25" customHeight="1">
      <c r="A41" s="34"/>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42"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42"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42"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42"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42"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42"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42"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39"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39"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39"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39"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39"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39"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39"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39"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39"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39"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row>
    <row r="91" spans="1:39" ht="26.25" hidden="1" customHeight="1">
      <c r="A91" s="36"/>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row>
    <row r="92" spans="1:39" ht="26.25" hidden="1" customHeight="1">
      <c r="A92" s="36"/>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row>
    <row r="93" spans="1:39" ht="26.25" hidden="1" customHeight="1">
      <c r="A93" s="36"/>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row>
    <row r="94" spans="1:39" ht="26.25" hidden="1" customHeight="1">
      <c r="A94" s="36"/>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row>
    <row r="95" spans="1:39" ht="26.25" hidden="1" customHeight="1">
      <c r="A95" s="36"/>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row>
    <row r="96" spans="1:39" ht="26.25" hidden="1" customHeight="1">
      <c r="A96" s="36"/>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row>
    <row r="97" spans="1:43" ht="26.25" hidden="1" customHeight="1">
      <c r="A97" s="36"/>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row>
    <row r="98" spans="1:43" ht="26.25" hidden="1" customHeight="1">
      <c r="A98" s="36"/>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row>
    <row r="99" spans="1:43" ht="26.25" hidden="1" customHeight="1">
      <c r="A99" s="36"/>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row>
    <row r="100" spans="1:43" ht="26.25" hidden="1" customHeight="1">
      <c r="A100" s="36"/>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row>
    <row r="101" spans="1:43" ht="26.25" hidden="1" customHeight="1">
      <c r="A101" s="36"/>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row>
    <row r="102" spans="1:43" ht="26.25" hidden="1" customHeight="1">
      <c r="A102" s="36"/>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row>
    <row r="103" spans="1:43" ht="26.25" hidden="1" customHeight="1">
      <c r="A103" s="36"/>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row>
    <row r="104" spans="1:43" ht="26.25" hidden="1" customHeight="1">
      <c r="A104" s="36"/>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P104" s="23" t="str">
        <f>IF(COUNTIF(A109:A110,"○")=2,"国保連へ申請","都道府県へ直接申請")</f>
        <v>都道府県へ直接申請</v>
      </c>
    </row>
    <row r="105" spans="1:43" ht="24.75" hidden="1" customHeight="1">
      <c r="AP105" s="37" t="str">
        <f>IF(COUNTIF(A109:A110,"○")=2,"国保連へ申請","都道府県へ直接申請")</f>
        <v>都道府県へ直接申請</v>
      </c>
      <c r="AQ105" s="38"/>
    </row>
    <row r="106" spans="1:43" ht="25.5" hidden="1" customHeight="1"/>
    <row r="107" spans="1:43" ht="25.5" hidden="1" customHeight="1" thickBot="1"/>
    <row r="108" spans="1:43" ht="20.25" hidden="1" customHeight="1" thickBot="1">
      <c r="A108" s="274" t="s">
        <v>87</v>
      </c>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6"/>
      <c r="AP108" s="37"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39"/>
    </row>
    <row r="109" spans="1:43" ht="13.5" hidden="1" customHeight="1" thickBot="1">
      <c r="A109" s="33"/>
      <c r="B109" s="277" t="s">
        <v>91</v>
      </c>
      <c r="C109" s="277"/>
      <c r="D109" s="277"/>
      <c r="E109" s="277"/>
      <c r="F109" s="277"/>
      <c r="G109" s="277"/>
      <c r="H109" s="277"/>
      <c r="I109" s="277"/>
      <c r="J109" s="277"/>
      <c r="K109" s="277"/>
      <c r="L109" s="277"/>
      <c r="M109" s="277"/>
      <c r="N109" s="277"/>
      <c r="O109" s="277"/>
      <c r="P109" s="277"/>
      <c r="Q109" s="277"/>
      <c r="R109" s="277"/>
      <c r="S109" s="277"/>
      <c r="T109" s="277"/>
      <c r="U109" s="277"/>
      <c r="V109" s="277"/>
      <c r="W109" s="278"/>
      <c r="X109" s="279" t="s">
        <v>102</v>
      </c>
      <c r="Y109" s="279"/>
      <c r="Z109" s="279"/>
      <c r="AA109" s="279"/>
      <c r="AB109" s="279"/>
      <c r="AC109" s="279"/>
      <c r="AD109" s="279"/>
      <c r="AE109" s="279"/>
      <c r="AF109" s="279"/>
      <c r="AG109" s="279"/>
      <c r="AH109" s="279"/>
      <c r="AI109" s="279"/>
      <c r="AJ109" s="279"/>
      <c r="AK109" s="279"/>
      <c r="AL109" s="279"/>
      <c r="AM109" s="280"/>
    </row>
    <row r="110" spans="1:43" ht="13.5" hidden="1" customHeight="1" thickBot="1">
      <c r="A110" s="33"/>
      <c r="B110" s="267" t="s">
        <v>92</v>
      </c>
      <c r="C110" s="267"/>
      <c r="D110" s="267"/>
      <c r="E110" s="268"/>
      <c r="F110" s="267"/>
      <c r="G110" s="267"/>
      <c r="H110" s="267"/>
      <c r="I110" s="267"/>
      <c r="J110" s="267"/>
      <c r="K110" s="267"/>
      <c r="L110" s="267"/>
      <c r="M110" s="267"/>
      <c r="N110" s="267"/>
      <c r="O110" s="267"/>
      <c r="P110" s="267"/>
      <c r="Q110" s="267"/>
      <c r="R110" s="267"/>
      <c r="S110" s="267"/>
      <c r="T110" s="267"/>
      <c r="U110" s="267"/>
      <c r="V110" s="267"/>
      <c r="W110" s="269"/>
      <c r="X110" s="270" t="s">
        <v>85</v>
      </c>
      <c r="Y110" s="270"/>
      <c r="Z110" s="270"/>
      <c r="AA110" s="270"/>
      <c r="AB110" s="270"/>
      <c r="AC110" s="270"/>
      <c r="AD110" s="270"/>
      <c r="AE110" s="270"/>
      <c r="AF110" s="270"/>
      <c r="AG110" s="270"/>
      <c r="AH110" s="270"/>
      <c r="AI110" s="270"/>
      <c r="AJ110" s="270"/>
      <c r="AK110" s="270"/>
      <c r="AL110" s="270"/>
      <c r="AM110" s="271"/>
    </row>
    <row r="111" spans="1:43" s="40" customFormat="1" ht="18.75" hidden="1" customHeight="1">
      <c r="C111" s="41" t="s">
        <v>64</v>
      </c>
      <c r="AP111" s="41"/>
    </row>
    <row r="112" spans="1:43" s="40" customFormat="1" ht="18.75" hidden="1" customHeight="1">
      <c r="A112" s="40">
        <v>1</v>
      </c>
      <c r="B112" s="42" t="s">
        <v>37</v>
      </c>
      <c r="C112" s="43">
        <v>10000</v>
      </c>
      <c r="D112" s="40" t="s">
        <v>38</v>
      </c>
      <c r="E112" s="44">
        <v>1</v>
      </c>
      <c r="H112" s="40" t="s">
        <v>116</v>
      </c>
      <c r="AP112" s="41"/>
    </row>
    <row r="113" spans="1:42" s="40" customFormat="1" ht="18.75" hidden="1" customHeight="1">
      <c r="A113" s="40">
        <v>2</v>
      </c>
      <c r="B113" s="42" t="s">
        <v>39</v>
      </c>
      <c r="C113" s="43">
        <v>15000</v>
      </c>
      <c r="D113" s="40" t="s">
        <v>38</v>
      </c>
      <c r="E113" s="44">
        <v>2</v>
      </c>
      <c r="H113" s="40" t="s">
        <v>117</v>
      </c>
      <c r="AP113" s="41"/>
    </row>
    <row r="114" spans="1:42" s="40" customFormat="1" ht="18.75" hidden="1" customHeight="1">
      <c r="A114" s="40">
        <v>3</v>
      </c>
      <c r="B114" s="42" t="s">
        <v>40</v>
      </c>
      <c r="C114" s="43">
        <v>20000</v>
      </c>
      <c r="D114" s="40" t="s">
        <v>38</v>
      </c>
      <c r="E114" s="44">
        <v>3</v>
      </c>
      <c r="H114" s="40" t="s">
        <v>118</v>
      </c>
      <c r="AP114" s="41"/>
    </row>
    <row r="115" spans="1:42" s="40" customFormat="1" ht="18.75" hidden="1" customHeight="1">
      <c r="A115" s="40">
        <v>4</v>
      </c>
      <c r="B115" s="42" t="s">
        <v>41</v>
      </c>
      <c r="C115" s="43">
        <v>10000</v>
      </c>
      <c r="D115" s="40" t="s">
        <v>38</v>
      </c>
      <c r="E115" s="44">
        <v>4</v>
      </c>
      <c r="H115" s="40" t="s">
        <v>119</v>
      </c>
      <c r="AP115" s="41"/>
    </row>
    <row r="116" spans="1:42" s="40" customFormat="1" ht="18.75" hidden="1" customHeight="1">
      <c r="A116" s="40">
        <v>5</v>
      </c>
      <c r="B116" s="42" t="s">
        <v>11</v>
      </c>
      <c r="C116" s="43">
        <v>10000</v>
      </c>
      <c r="D116" s="40" t="s">
        <v>38</v>
      </c>
      <c r="E116" s="44">
        <v>5</v>
      </c>
      <c r="H116" s="40" t="s">
        <v>120</v>
      </c>
      <c r="AP116" s="41"/>
    </row>
    <row r="117" spans="1:42" s="40" customFormat="1" ht="18.75" hidden="1" customHeight="1">
      <c r="A117" s="40">
        <v>6</v>
      </c>
      <c r="B117" s="42" t="s">
        <v>42</v>
      </c>
      <c r="C117" s="43">
        <v>10000</v>
      </c>
      <c r="D117" s="40" t="s">
        <v>38</v>
      </c>
      <c r="E117" s="44">
        <v>6</v>
      </c>
      <c r="H117" s="40" t="s">
        <v>121</v>
      </c>
      <c r="AP117" s="41"/>
    </row>
    <row r="118" spans="1:42" s="40" customFormat="1" ht="18.75" hidden="1" customHeight="1">
      <c r="A118" s="40">
        <v>7</v>
      </c>
      <c r="B118" s="42" t="s">
        <v>43</v>
      </c>
      <c r="C118" s="43">
        <v>15000</v>
      </c>
      <c r="D118" s="40" t="s">
        <v>38</v>
      </c>
      <c r="E118" s="44">
        <v>7</v>
      </c>
      <c r="H118" s="40" t="s">
        <v>122</v>
      </c>
      <c r="AP118" s="41"/>
    </row>
    <row r="119" spans="1:42" s="40" customFormat="1" ht="18.75" hidden="1" customHeight="1">
      <c r="A119" s="40">
        <v>8</v>
      </c>
      <c r="B119" s="42" t="s">
        <v>44</v>
      </c>
      <c r="C119" s="43">
        <v>20000</v>
      </c>
      <c r="D119" s="40" t="s">
        <v>38</v>
      </c>
      <c r="E119" s="44">
        <v>8</v>
      </c>
      <c r="H119" s="40" t="s">
        <v>123</v>
      </c>
      <c r="AP119" s="41"/>
    </row>
    <row r="120" spans="1:42" s="40" customFormat="1" ht="18.75" hidden="1" customHeight="1">
      <c r="A120" s="40">
        <v>9</v>
      </c>
      <c r="B120" s="42" t="s">
        <v>22</v>
      </c>
      <c r="C120" s="43">
        <v>10000</v>
      </c>
      <c r="D120" s="40" t="s">
        <v>38</v>
      </c>
      <c r="E120" s="44">
        <v>9</v>
      </c>
      <c r="H120" s="40" t="s">
        <v>113</v>
      </c>
      <c r="AP120" s="41"/>
    </row>
    <row r="121" spans="1:42" s="40" customFormat="1" ht="18.75" hidden="1" customHeight="1">
      <c r="A121" s="40">
        <v>10</v>
      </c>
      <c r="B121" s="42" t="s">
        <v>65</v>
      </c>
      <c r="C121" s="43">
        <v>5000</v>
      </c>
      <c r="D121" s="40" t="s">
        <v>38</v>
      </c>
      <c r="E121" s="44">
        <v>10</v>
      </c>
      <c r="H121" s="40" t="s">
        <v>114</v>
      </c>
      <c r="AP121" s="41"/>
    </row>
    <row r="122" spans="1:42" s="40" customFormat="1" ht="18.75" hidden="1" customHeight="1">
      <c r="A122" s="40">
        <v>11</v>
      </c>
      <c r="B122" s="40" t="s">
        <v>66</v>
      </c>
      <c r="C122" s="43">
        <v>10000</v>
      </c>
      <c r="D122" s="40" t="s">
        <v>38</v>
      </c>
      <c r="E122" s="44">
        <v>11</v>
      </c>
      <c r="H122" s="5" t="s">
        <v>112</v>
      </c>
      <c r="AP122" s="41"/>
    </row>
    <row r="123" spans="1:42" s="40" customFormat="1" ht="18.75" hidden="1" customHeight="1">
      <c r="A123" s="40">
        <v>12</v>
      </c>
      <c r="B123" s="40" t="s">
        <v>47</v>
      </c>
      <c r="C123" s="43">
        <v>10000</v>
      </c>
      <c r="D123" s="40" t="s">
        <v>38</v>
      </c>
      <c r="E123" s="44">
        <v>12</v>
      </c>
      <c r="AP123" s="41"/>
    </row>
    <row r="124" spans="1:42" s="40" customFormat="1" ht="18.75" hidden="1" customHeight="1">
      <c r="A124" s="40">
        <v>13</v>
      </c>
      <c r="B124" s="40" t="s">
        <v>48</v>
      </c>
      <c r="C124" s="43">
        <v>15000</v>
      </c>
      <c r="D124" s="40" t="s">
        <v>38</v>
      </c>
      <c r="E124" s="44">
        <v>13</v>
      </c>
      <c r="AP124" s="41"/>
    </row>
    <row r="125" spans="1:42" s="40" customFormat="1" ht="18.75" hidden="1" customHeight="1">
      <c r="A125" s="40">
        <v>14</v>
      </c>
      <c r="B125" s="40" t="s">
        <v>49</v>
      </c>
      <c r="C125" s="43">
        <v>20000</v>
      </c>
      <c r="D125" s="40" t="s">
        <v>38</v>
      </c>
      <c r="E125" s="44">
        <v>14</v>
      </c>
      <c r="AP125" s="41"/>
    </row>
    <row r="126" spans="1:42" s="40" customFormat="1" ht="18.75" hidden="1" customHeight="1">
      <c r="A126" s="40">
        <v>15</v>
      </c>
      <c r="B126" s="40" t="s">
        <v>12</v>
      </c>
      <c r="C126" s="43">
        <v>10000</v>
      </c>
      <c r="D126" s="40" t="s">
        <v>38</v>
      </c>
      <c r="E126" s="44">
        <v>15</v>
      </c>
      <c r="AP126" s="41"/>
    </row>
    <row r="127" spans="1:42" s="40" customFormat="1" ht="18.75" hidden="1" customHeight="1">
      <c r="A127" s="40">
        <v>16</v>
      </c>
      <c r="B127" s="40" t="s">
        <v>13</v>
      </c>
      <c r="C127" s="43">
        <v>10000</v>
      </c>
      <c r="D127" s="40" t="s">
        <v>38</v>
      </c>
      <c r="E127" s="44">
        <v>16</v>
      </c>
      <c r="AP127" s="41"/>
    </row>
    <row r="128" spans="1:42" s="40" customFormat="1" ht="18.75" hidden="1" customHeight="1">
      <c r="A128" s="40">
        <v>17</v>
      </c>
      <c r="B128" s="40" t="s">
        <v>14</v>
      </c>
      <c r="C128" s="43">
        <v>5000</v>
      </c>
      <c r="D128" s="40" t="s">
        <v>38</v>
      </c>
      <c r="E128" s="44">
        <v>17</v>
      </c>
      <c r="AP128" s="41"/>
    </row>
    <row r="129" spans="1:42" s="40" customFormat="1" ht="18.75" hidden="1" customHeight="1">
      <c r="A129" s="40">
        <v>18</v>
      </c>
      <c r="B129" s="40" t="s">
        <v>15</v>
      </c>
      <c r="C129" s="43">
        <v>10000</v>
      </c>
      <c r="D129" s="40" t="s">
        <v>38</v>
      </c>
      <c r="E129" s="44">
        <v>18</v>
      </c>
      <c r="AP129" s="41"/>
    </row>
    <row r="130" spans="1:42" s="40" customFormat="1" ht="18.75" hidden="1" customHeight="1">
      <c r="A130" s="40">
        <v>19</v>
      </c>
      <c r="B130" s="40" t="s">
        <v>16</v>
      </c>
      <c r="C130" s="43">
        <v>10000</v>
      </c>
      <c r="D130" s="40" t="s">
        <v>38</v>
      </c>
      <c r="E130" s="44">
        <v>19</v>
      </c>
      <c r="AP130" s="41"/>
    </row>
    <row r="131" spans="1:42" s="40" customFormat="1" ht="18.75" hidden="1" customHeight="1">
      <c r="A131" s="40">
        <v>20</v>
      </c>
      <c r="B131" s="40" t="s">
        <v>17</v>
      </c>
      <c r="C131" s="43">
        <v>10000</v>
      </c>
      <c r="D131" s="40" t="s">
        <v>38</v>
      </c>
      <c r="E131" s="44">
        <v>20</v>
      </c>
      <c r="AP131" s="41"/>
    </row>
    <row r="132" spans="1:42" s="40" customFormat="1" ht="18.75" hidden="1" customHeight="1">
      <c r="A132" s="40">
        <v>21</v>
      </c>
      <c r="B132" s="40" t="s">
        <v>45</v>
      </c>
      <c r="C132" s="43">
        <v>5000</v>
      </c>
      <c r="D132" s="40" t="s">
        <v>38</v>
      </c>
      <c r="E132" s="44">
        <v>21</v>
      </c>
      <c r="AP132" s="41"/>
    </row>
    <row r="133" spans="1:42" s="40" customFormat="1" ht="18.75" hidden="1" customHeight="1">
      <c r="A133" s="40">
        <v>22</v>
      </c>
      <c r="B133" s="40" t="s">
        <v>18</v>
      </c>
      <c r="C133" s="43">
        <v>10000</v>
      </c>
      <c r="D133" s="40" t="s">
        <v>38</v>
      </c>
      <c r="E133" s="44">
        <v>22</v>
      </c>
      <c r="AP133" s="41"/>
    </row>
    <row r="134" spans="1:42" s="40" customFormat="1" ht="18.75" hidden="1" customHeight="1">
      <c r="A134" s="45">
        <v>23</v>
      </c>
      <c r="B134" s="45" t="s">
        <v>19</v>
      </c>
      <c r="C134" s="46">
        <v>10000</v>
      </c>
      <c r="D134" s="45" t="s">
        <v>38</v>
      </c>
      <c r="E134" s="44">
        <v>23</v>
      </c>
      <c r="F134" s="45"/>
      <c r="AP134" s="41"/>
    </row>
    <row r="135" spans="1:42" s="40" customFormat="1" ht="18.75" hidden="1" customHeight="1">
      <c r="A135" s="40">
        <v>24</v>
      </c>
      <c r="B135" s="40" t="s">
        <v>50</v>
      </c>
      <c r="C135" s="43">
        <v>30000</v>
      </c>
      <c r="D135" s="40" t="s">
        <v>68</v>
      </c>
      <c r="E135" s="44">
        <v>24</v>
      </c>
      <c r="AP135" s="41"/>
    </row>
    <row r="136" spans="1:42" s="40" customFormat="1" ht="18.75" hidden="1" customHeight="1">
      <c r="A136" s="40">
        <v>25</v>
      </c>
      <c r="B136" s="40" t="s">
        <v>51</v>
      </c>
      <c r="C136" s="43">
        <v>40000</v>
      </c>
      <c r="D136" s="40" t="s">
        <v>68</v>
      </c>
      <c r="E136" s="44">
        <v>25</v>
      </c>
      <c r="AP136" s="41"/>
    </row>
    <row r="137" spans="1:42" s="40" customFormat="1" ht="18.75" hidden="1" customHeight="1">
      <c r="A137" s="40">
        <v>26</v>
      </c>
      <c r="B137" s="40" t="s">
        <v>52</v>
      </c>
      <c r="C137" s="43">
        <v>50000</v>
      </c>
      <c r="D137" s="40" t="s">
        <v>68</v>
      </c>
      <c r="E137" s="44">
        <v>26</v>
      </c>
      <c r="AP137" s="41"/>
    </row>
    <row r="138" spans="1:42" s="40" customFormat="1" ht="18.75" hidden="1" customHeight="1">
      <c r="A138" s="40">
        <v>27</v>
      </c>
      <c r="B138" s="40" t="s">
        <v>53</v>
      </c>
      <c r="C138" s="43">
        <v>60000</v>
      </c>
      <c r="D138" s="40" t="s">
        <v>68</v>
      </c>
      <c r="E138" s="44">
        <v>27</v>
      </c>
      <c r="AP138" s="41"/>
    </row>
    <row r="139" spans="1:42" s="40" customFormat="1" ht="18.75" hidden="1" customHeight="1">
      <c r="A139" s="40">
        <v>28</v>
      </c>
      <c r="B139" s="40" t="s">
        <v>54</v>
      </c>
      <c r="C139" s="43">
        <v>70000</v>
      </c>
      <c r="D139" s="40" t="s">
        <v>68</v>
      </c>
      <c r="E139" s="44">
        <v>28</v>
      </c>
      <c r="AP139" s="41"/>
    </row>
    <row r="140" spans="1:42" s="40" customFormat="1" ht="18.75" hidden="1" customHeight="1">
      <c r="A140" s="40">
        <v>29</v>
      </c>
      <c r="B140" s="40" t="s">
        <v>55</v>
      </c>
      <c r="C140" s="43">
        <v>10000</v>
      </c>
      <c r="D140" s="40" t="s">
        <v>68</v>
      </c>
      <c r="E140" s="44">
        <v>29</v>
      </c>
      <c r="AP140" s="41"/>
    </row>
    <row r="141" spans="1:42" s="40" customFormat="1" ht="18.75" hidden="1" customHeight="1">
      <c r="A141" s="40">
        <v>30</v>
      </c>
      <c r="B141" s="40" t="s">
        <v>67</v>
      </c>
      <c r="C141" s="43">
        <v>20000</v>
      </c>
      <c r="D141" s="40" t="s">
        <v>68</v>
      </c>
      <c r="E141" s="44">
        <v>30</v>
      </c>
      <c r="AP141" s="41"/>
    </row>
    <row r="142" spans="1:42" s="40" customFormat="1" ht="18.75" hidden="1" customHeight="1">
      <c r="A142" s="40">
        <v>31</v>
      </c>
      <c r="B142" s="40" t="s">
        <v>56</v>
      </c>
      <c r="C142" s="43">
        <v>30000</v>
      </c>
      <c r="D142" s="40" t="s">
        <v>68</v>
      </c>
      <c r="E142" s="44">
        <v>31</v>
      </c>
      <c r="AP142" s="41"/>
    </row>
    <row r="143" spans="1:42" s="40" customFormat="1" ht="18.75" hidden="1" customHeight="1">
      <c r="A143" s="40">
        <v>32</v>
      </c>
      <c r="B143" s="40" t="s">
        <v>57</v>
      </c>
      <c r="C143" s="43">
        <v>40000</v>
      </c>
      <c r="D143" s="40" t="s">
        <v>68</v>
      </c>
      <c r="E143" s="44">
        <v>32</v>
      </c>
      <c r="AP143" s="41"/>
    </row>
    <row r="144" spans="1:42" s="40" customFormat="1" ht="18.75" hidden="1" customHeight="1">
      <c r="A144" s="40">
        <v>33</v>
      </c>
      <c r="B144" s="40" t="s">
        <v>58</v>
      </c>
      <c r="C144" s="43">
        <v>50000</v>
      </c>
      <c r="D144" s="40" t="s">
        <v>68</v>
      </c>
      <c r="E144" s="44">
        <v>33</v>
      </c>
      <c r="AP144" s="41"/>
    </row>
    <row r="145" spans="1:42" s="40" customFormat="1" ht="18.75" hidden="1" customHeight="1">
      <c r="A145" s="40">
        <v>34</v>
      </c>
      <c r="B145" s="40" t="s">
        <v>59</v>
      </c>
      <c r="C145" s="43">
        <v>60000</v>
      </c>
      <c r="D145" s="40" t="s">
        <v>68</v>
      </c>
      <c r="E145" s="44">
        <v>34</v>
      </c>
      <c r="AP145" s="41"/>
    </row>
    <row r="146" spans="1:42" s="40" customFormat="1" ht="18.75" hidden="1" customHeight="1">
      <c r="A146" s="40">
        <v>35</v>
      </c>
      <c r="B146" s="40" t="s">
        <v>60</v>
      </c>
      <c r="C146" s="43">
        <v>70000</v>
      </c>
      <c r="D146" s="40" t="s">
        <v>68</v>
      </c>
      <c r="E146" s="44">
        <v>35</v>
      </c>
      <c r="AP146" s="41"/>
    </row>
    <row r="147" spans="1:42" s="40" customFormat="1" ht="18.75" hidden="1" customHeight="1">
      <c r="A147" s="40">
        <v>36</v>
      </c>
      <c r="B147" s="40" t="s">
        <v>61</v>
      </c>
      <c r="C147" s="43">
        <v>30000</v>
      </c>
      <c r="D147" s="40" t="s">
        <v>68</v>
      </c>
      <c r="E147" s="44">
        <v>36</v>
      </c>
      <c r="AP147" s="41"/>
    </row>
    <row r="148" spans="1:42" s="40" customFormat="1" ht="18.75" hidden="1" customHeight="1">
      <c r="A148" s="40">
        <v>37</v>
      </c>
      <c r="B148" s="40" t="s">
        <v>69</v>
      </c>
      <c r="C148" s="43">
        <v>40000</v>
      </c>
      <c r="D148" s="40" t="s">
        <v>68</v>
      </c>
      <c r="E148" s="44">
        <v>37</v>
      </c>
      <c r="AP148" s="41"/>
    </row>
    <row r="149" spans="1:42" s="40" customFormat="1" ht="18.75" hidden="1" customHeight="1">
      <c r="A149" s="40">
        <v>38</v>
      </c>
      <c r="B149" s="40" t="s">
        <v>70</v>
      </c>
      <c r="C149" s="43">
        <v>50000</v>
      </c>
      <c r="D149" s="40" t="s">
        <v>68</v>
      </c>
      <c r="E149" s="44">
        <v>38</v>
      </c>
      <c r="AP149" s="41"/>
    </row>
    <row r="150" spans="1:42" s="40" customFormat="1" ht="18.75" hidden="1" customHeight="1">
      <c r="A150" s="40">
        <v>39</v>
      </c>
      <c r="B150" s="40" t="s">
        <v>71</v>
      </c>
      <c r="C150" s="43">
        <v>60000</v>
      </c>
      <c r="D150" s="40" t="s">
        <v>68</v>
      </c>
      <c r="E150" s="44">
        <v>39</v>
      </c>
      <c r="AP150" s="41"/>
    </row>
    <row r="151" spans="1:42" s="40" customFormat="1" ht="18.75" hidden="1" customHeight="1">
      <c r="A151" s="40">
        <v>40</v>
      </c>
      <c r="B151" s="40" t="s">
        <v>95</v>
      </c>
      <c r="C151" s="43">
        <v>70000</v>
      </c>
      <c r="D151" s="40" t="s">
        <v>68</v>
      </c>
      <c r="E151" s="44">
        <v>40</v>
      </c>
      <c r="AP151" s="41"/>
    </row>
    <row r="152" spans="1:42" s="40" customFormat="1" ht="18.75" hidden="1" customHeight="1">
      <c r="A152" s="40">
        <v>41</v>
      </c>
      <c r="B152" s="40" t="s">
        <v>62</v>
      </c>
      <c r="C152" s="43">
        <v>30000</v>
      </c>
      <c r="D152" s="40" t="s">
        <v>68</v>
      </c>
      <c r="E152" s="44">
        <v>41</v>
      </c>
      <c r="AP152" s="41"/>
    </row>
    <row r="153" spans="1:42" s="40" customFormat="1" ht="18.75" hidden="1" customHeight="1">
      <c r="A153" s="40">
        <v>42</v>
      </c>
      <c r="B153" s="40" t="s">
        <v>72</v>
      </c>
      <c r="C153" s="43">
        <v>40000</v>
      </c>
      <c r="D153" s="40" t="s">
        <v>68</v>
      </c>
      <c r="E153" s="44">
        <v>42</v>
      </c>
      <c r="AP153" s="41"/>
    </row>
    <row r="154" spans="1:42" s="40" customFormat="1" ht="18.75" hidden="1" customHeight="1">
      <c r="A154" s="40">
        <v>43</v>
      </c>
      <c r="B154" s="40" t="s">
        <v>73</v>
      </c>
      <c r="C154" s="43">
        <v>50000</v>
      </c>
      <c r="D154" s="40" t="s">
        <v>68</v>
      </c>
      <c r="E154" s="44">
        <v>43</v>
      </c>
      <c r="AP154" s="41"/>
    </row>
    <row r="155" spans="1:42" s="40" customFormat="1" ht="18.75" hidden="1" customHeight="1">
      <c r="A155" s="40">
        <v>44</v>
      </c>
      <c r="B155" s="40" t="s">
        <v>74</v>
      </c>
      <c r="C155" s="43">
        <v>60000</v>
      </c>
      <c r="D155" s="40" t="s">
        <v>68</v>
      </c>
      <c r="E155" s="44">
        <v>44</v>
      </c>
      <c r="AP155" s="41"/>
    </row>
    <row r="156" spans="1:42" s="40" customFormat="1" ht="18.75" hidden="1" customHeight="1">
      <c r="A156" s="40">
        <v>45</v>
      </c>
      <c r="B156" s="40" t="s">
        <v>96</v>
      </c>
      <c r="C156" s="43">
        <v>70000</v>
      </c>
      <c r="D156" s="40" t="s">
        <v>68</v>
      </c>
      <c r="E156" s="44">
        <v>45</v>
      </c>
      <c r="AP156" s="41"/>
    </row>
    <row r="157" spans="1:42" s="40" customFormat="1" ht="18.75" hidden="1" customHeight="1">
      <c r="A157" s="40">
        <v>46</v>
      </c>
      <c r="B157" s="40" t="s">
        <v>63</v>
      </c>
      <c r="C157" s="43">
        <v>10000</v>
      </c>
      <c r="D157" s="40" t="s">
        <v>68</v>
      </c>
      <c r="E157" s="44">
        <v>46</v>
      </c>
      <c r="AP157" s="41"/>
    </row>
    <row r="158" spans="1:42" s="40" customFormat="1" ht="18.75" hidden="1" customHeight="1">
      <c r="A158" s="40">
        <v>47</v>
      </c>
      <c r="B158" s="40" t="s">
        <v>75</v>
      </c>
      <c r="C158" s="43">
        <v>15000</v>
      </c>
      <c r="D158" s="40" t="s">
        <v>68</v>
      </c>
      <c r="E158" s="44">
        <v>47</v>
      </c>
      <c r="AP158" s="41"/>
    </row>
    <row r="159" spans="1:42" s="40" customFormat="1" ht="18.75" hidden="1" customHeight="1">
      <c r="A159" s="40">
        <v>48</v>
      </c>
      <c r="B159" s="40" t="s">
        <v>76</v>
      </c>
      <c r="C159" s="43">
        <v>10000</v>
      </c>
      <c r="D159" s="40" t="s">
        <v>68</v>
      </c>
      <c r="E159" s="44">
        <v>48</v>
      </c>
      <c r="AP159" s="41"/>
    </row>
    <row r="160" spans="1:42" s="40" customFormat="1" ht="18.75" hidden="1" customHeight="1">
      <c r="A160" s="40">
        <v>49</v>
      </c>
      <c r="B160" s="40" t="s">
        <v>77</v>
      </c>
      <c r="C160" s="43">
        <v>20000</v>
      </c>
      <c r="D160" s="40" t="s">
        <v>68</v>
      </c>
      <c r="E160" s="44">
        <v>49</v>
      </c>
      <c r="AP160" s="41"/>
    </row>
    <row r="161" spans="1:42" s="40" customFormat="1" ht="18.75" hidden="1" customHeight="1">
      <c r="A161" s="40">
        <v>50</v>
      </c>
      <c r="B161" s="40" t="s">
        <v>78</v>
      </c>
      <c r="C161" s="43">
        <v>30000</v>
      </c>
      <c r="D161" s="40" t="s">
        <v>68</v>
      </c>
      <c r="E161" s="44">
        <v>50</v>
      </c>
      <c r="AP161" s="41"/>
    </row>
    <row r="162" spans="1:42" s="40" customFormat="1" ht="18.75" hidden="1" customHeight="1">
      <c r="A162" s="40">
        <v>51</v>
      </c>
      <c r="B162" s="40" t="s">
        <v>79</v>
      </c>
      <c r="C162" s="43">
        <v>40000</v>
      </c>
      <c r="D162" s="40" t="s">
        <v>68</v>
      </c>
      <c r="E162" s="44">
        <v>51</v>
      </c>
      <c r="AP162" s="41"/>
    </row>
    <row r="163" spans="1:42" s="40" customFormat="1" ht="18.75" hidden="1" customHeight="1">
      <c r="A163" s="40">
        <v>52</v>
      </c>
      <c r="B163" s="40" t="s">
        <v>80</v>
      </c>
      <c r="C163" s="43">
        <v>50000</v>
      </c>
      <c r="D163" s="40" t="s">
        <v>68</v>
      </c>
      <c r="E163" s="44">
        <v>52</v>
      </c>
      <c r="AP163" s="41"/>
    </row>
    <row r="164" spans="1:42" s="40" customFormat="1" ht="18.75" hidden="1" customHeight="1">
      <c r="A164" s="40">
        <v>53</v>
      </c>
      <c r="B164" s="40" t="s">
        <v>81</v>
      </c>
      <c r="C164" s="43">
        <v>60000</v>
      </c>
      <c r="D164" s="40" t="s">
        <v>68</v>
      </c>
      <c r="E164" s="44">
        <v>53</v>
      </c>
      <c r="AP164" s="41"/>
    </row>
    <row r="165" spans="1:42" s="40" customFormat="1" ht="18.75" hidden="1" customHeight="1">
      <c r="A165" s="40">
        <v>54</v>
      </c>
      <c r="B165" s="40" t="s">
        <v>82</v>
      </c>
      <c r="C165" s="43">
        <v>70000</v>
      </c>
      <c r="D165" s="40" t="s">
        <v>68</v>
      </c>
      <c r="E165" s="44">
        <v>54</v>
      </c>
      <c r="AP165" s="41"/>
    </row>
    <row r="166" spans="1:42" s="40" customFormat="1" ht="18.75" hidden="1" customHeight="1">
      <c r="A166" s="40">
        <v>55</v>
      </c>
      <c r="B166" s="40" t="s">
        <v>83</v>
      </c>
      <c r="C166" s="43">
        <v>10000</v>
      </c>
      <c r="D166" s="40" t="s">
        <v>68</v>
      </c>
      <c r="E166" s="44">
        <v>55</v>
      </c>
      <c r="AP166" s="41"/>
    </row>
    <row r="167" spans="1:42" s="40" customFormat="1" ht="18.75" hidden="1" customHeight="1">
      <c r="A167" s="40">
        <v>56</v>
      </c>
      <c r="B167" s="40" t="s">
        <v>84</v>
      </c>
      <c r="C167" s="43">
        <v>20000</v>
      </c>
      <c r="D167" s="40" t="s">
        <v>68</v>
      </c>
      <c r="E167" s="44">
        <v>56</v>
      </c>
      <c r="AP167" s="41"/>
    </row>
    <row r="168" spans="1:42" s="40" customFormat="1" ht="18.75" hidden="1" customHeight="1">
      <c r="B168" s="44"/>
      <c r="C168" s="44"/>
      <c r="D168" s="44"/>
      <c r="E168" s="44"/>
      <c r="G168" s="44"/>
      <c r="AP168" s="41"/>
    </row>
    <row r="169" spans="1:42" s="40" customFormat="1" ht="18.75" customHeight="1">
      <c r="AP169" s="41"/>
    </row>
    <row r="170" spans="1:42" s="40" customFormat="1" ht="18.75" customHeight="1">
      <c r="AP170" s="41"/>
    </row>
    <row r="171" spans="1:42" s="40" customFormat="1" ht="18.75" customHeight="1">
      <c r="AP171" s="41"/>
    </row>
    <row r="172" spans="1:42" s="40" customFormat="1" ht="18.75" customHeight="1">
      <c r="AP172" s="41"/>
    </row>
    <row r="173" spans="1:42" s="40" customFormat="1" ht="18.75" customHeight="1">
      <c r="AP173" s="41"/>
    </row>
    <row r="174" spans="1:42" s="40" customFormat="1" ht="18.75" customHeight="1">
      <c r="AP174" s="41"/>
    </row>
    <row r="175" spans="1:42" s="40" customFormat="1" ht="18.75" customHeight="1">
      <c r="AP175" s="41"/>
    </row>
    <row r="176" spans="1:42" s="40" customFormat="1" ht="18.75" customHeight="1">
      <c r="AP176" s="41"/>
    </row>
    <row r="177" spans="42:42" s="40" customFormat="1" ht="18.75" customHeight="1">
      <c r="AP177" s="41"/>
    </row>
  </sheetData>
  <sheetProtection algorithmName="SHA-512" hashValue="GKIjjGz9ItyNZOZOn+o/0dsCvzRASU092e+1fCSYzaUbD2641y9MlkKg7d0KH0MDT8A7iEiaXd1dSzFFsBNE+A==" saltValue="xlu6enQKfOeA35vWNMPgqg==" spinCount="100000" sheet="1" selectLockedCells="1" autoFilter="0"/>
  <mergeCells count="97">
    <mergeCell ref="B40:AM40"/>
    <mergeCell ref="A36:D36"/>
    <mergeCell ref="E36:I36"/>
    <mergeCell ref="J36:AM36"/>
    <mergeCell ref="A38:AM38"/>
    <mergeCell ref="B39:AM39"/>
    <mergeCell ref="A108:AM108"/>
    <mergeCell ref="B109:W109"/>
    <mergeCell ref="X109:AM109"/>
    <mergeCell ref="B110:W110"/>
    <mergeCell ref="X110:AM110"/>
    <mergeCell ref="A32:D32"/>
    <mergeCell ref="E32:I32"/>
    <mergeCell ref="J32:AM32"/>
    <mergeCell ref="A33:D33"/>
    <mergeCell ref="E33:I33"/>
    <mergeCell ref="J33:AM33"/>
    <mergeCell ref="A34:D34"/>
    <mergeCell ref="E34:I34"/>
    <mergeCell ref="J34:AM34"/>
    <mergeCell ref="A35:D35"/>
    <mergeCell ref="E35:I35"/>
    <mergeCell ref="J35:AM35"/>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6:F26"/>
    <mergeCell ref="G26:J26"/>
    <mergeCell ref="K26:S26"/>
    <mergeCell ref="T26:AM26"/>
    <mergeCell ref="A30:D30"/>
    <mergeCell ref="E30:I30"/>
    <mergeCell ref="J30:AM30"/>
    <mergeCell ref="A22:D22"/>
    <mergeCell ref="E22:I22"/>
    <mergeCell ref="J22:AM22"/>
    <mergeCell ref="A25:F25"/>
    <mergeCell ref="G25:AM25"/>
    <mergeCell ref="A18:D18"/>
    <mergeCell ref="E18:I18"/>
    <mergeCell ref="J18:AM18"/>
    <mergeCell ref="A19:D19"/>
    <mergeCell ref="E19:I19"/>
    <mergeCell ref="J19:AM19"/>
    <mergeCell ref="A20:D20"/>
    <mergeCell ref="E20:I20"/>
    <mergeCell ref="J20:AM20"/>
    <mergeCell ref="A21:D21"/>
    <mergeCell ref="E21:I21"/>
    <mergeCell ref="J21:AM21"/>
    <mergeCell ref="A16:D16"/>
    <mergeCell ref="E16:I16"/>
    <mergeCell ref="J16:AM16"/>
    <mergeCell ref="A17:D17"/>
    <mergeCell ref="E17:I17"/>
    <mergeCell ref="J17:AM17"/>
    <mergeCell ref="A12:D12"/>
    <mergeCell ref="E12:AM12"/>
    <mergeCell ref="A13:D13"/>
    <mergeCell ref="E13:AM13"/>
    <mergeCell ref="AD15:AG15"/>
    <mergeCell ref="AH15:AL15"/>
    <mergeCell ref="B15:D15"/>
    <mergeCell ref="E15:H15"/>
    <mergeCell ref="J15:M15"/>
    <mergeCell ref="N15:R15"/>
    <mergeCell ref="T15:W15"/>
    <mergeCell ref="X15:AB15"/>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s>
  <phoneticPr fontId="5"/>
  <conditionalFormatting sqref="A2:AM2">
    <cfRule type="containsText" dxfId="4" priority="1" operator="containsText" text="エラー">
      <formula>NOT(ISERROR(SEARCH("エラー",A2)))</formula>
    </cfRule>
  </conditionalFormatting>
  <dataValidations count="5">
    <dataValidation type="list" imeMode="disabled" allowBlank="1" showInputMessage="1" showErrorMessage="1" sqref="A39:A104" xr:uid="{00000000-0002-0000-0D00-000000000000}">
      <formula1>"○"</formula1>
    </dataValidation>
    <dataValidation imeMode="fullKatakana" allowBlank="1" showInputMessage="1" showErrorMessage="1" sqref="L3:AF3" xr:uid="{0EA7AD3B-8F31-4EB7-A846-8EFE31884809}"/>
    <dataValidation imeMode="off" allowBlank="1" showInputMessage="1" showErrorMessage="1" sqref="AC8:AM8 P8:Y8" xr:uid="{00000000-0002-0000-0D00-000002000000}"/>
    <dataValidation type="textLength" imeMode="disabled" operator="equal" allowBlank="1" showInputMessage="1" showErrorMessage="1" errorTitle="事業所番号" error="10桁で入力してください。" sqref="AG4:AM4" xr:uid="{104F67FD-1CD9-4970-B767-5782F4EBD7D4}">
      <formula1>10</formula1>
    </dataValidation>
    <dataValidation type="list" allowBlank="1" showInputMessage="1" showErrorMessage="1" sqref="A109:A110" xr:uid="{00000000-0002-0000-0D00-000004000000}">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5000000}">
          <x14:formula1>
            <xm:f>プルダウン!$I$1:$I$2</xm:f>
          </x14:formula1>
          <xm:sqref>G26:J26</xm:sqref>
        </x14:dataValidation>
        <x14:dataValidation type="list" allowBlank="1" showInputMessage="1" showErrorMessage="1" xr:uid="{00000000-0002-0000-0D00-000006000000}">
          <x14:formula1>
            <xm:f>プルダウン!$H$1:$H$3</xm:f>
          </x14:formula1>
          <xm:sqref>A17:D21 A31:D35</xm:sqref>
        </x14:dataValidation>
        <x14:dataValidation type="list" allowBlank="1" showInputMessage="1" showErrorMessage="1" xr:uid="{00000000-0002-0000-0D00-000007000000}">
          <x14:formula1>
            <xm:f>プルダウン!$B$1:$B$3</xm:f>
          </x14:formula1>
          <xm:sqref>L5:AK5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V177"/>
  <sheetViews>
    <sheetView showGridLines="0" view="pageBreakPreview" zoomScaleNormal="120" zoomScaleSheetLayoutView="100" workbookViewId="0">
      <selection activeCell="A31" sqref="A31:D31"/>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168</v>
      </c>
    </row>
    <row r="2" spans="1:47" ht="14">
      <c r="A2" s="281" t="str">
        <f>IF(AG4&lt;&gt;"",IF(OR(AU4&lt;&gt;"",AU11&lt;&gt;"",AU24&lt;&gt;""),"エラー：未入力の項目がありますので、入力してください。",""),"")</f>
        <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row>
    <row r="3" spans="1:47" s="28" customFormat="1" ht="12" customHeight="1">
      <c r="A3" s="283" t="s">
        <v>21</v>
      </c>
      <c r="B3" s="56" t="s">
        <v>0</v>
      </c>
      <c r="C3" s="57"/>
      <c r="D3" s="57"/>
      <c r="E3" s="56"/>
      <c r="F3" s="56"/>
      <c r="G3" s="56"/>
      <c r="H3" s="56"/>
      <c r="I3" s="56"/>
      <c r="J3" s="56"/>
      <c r="K3" s="58"/>
      <c r="L3" s="286"/>
      <c r="M3" s="286"/>
      <c r="N3" s="286"/>
      <c r="O3" s="286"/>
      <c r="P3" s="286"/>
      <c r="Q3" s="286"/>
      <c r="R3" s="286"/>
      <c r="S3" s="286"/>
      <c r="T3" s="286"/>
      <c r="U3" s="286"/>
      <c r="V3" s="286"/>
      <c r="W3" s="286"/>
      <c r="X3" s="286"/>
      <c r="Y3" s="286"/>
      <c r="Z3" s="286"/>
      <c r="AA3" s="286"/>
      <c r="AB3" s="286"/>
      <c r="AC3" s="286"/>
      <c r="AD3" s="286"/>
      <c r="AE3" s="286"/>
      <c r="AF3" s="287"/>
      <c r="AG3" s="288" t="s">
        <v>128</v>
      </c>
      <c r="AH3" s="289"/>
      <c r="AI3" s="289"/>
      <c r="AJ3" s="289"/>
      <c r="AK3" s="289"/>
      <c r="AL3" s="289"/>
      <c r="AM3" s="290"/>
      <c r="AP3" s="29"/>
    </row>
    <row r="4" spans="1:47" s="28" customFormat="1" ht="20.25" customHeight="1">
      <c r="A4" s="284"/>
      <c r="B4" s="59" t="s">
        <v>160</v>
      </c>
      <c r="C4" s="60"/>
      <c r="D4" s="60"/>
      <c r="E4" s="59"/>
      <c r="F4" s="59"/>
      <c r="G4" s="59"/>
      <c r="H4" s="59"/>
      <c r="I4" s="59"/>
      <c r="J4" s="59"/>
      <c r="K4" s="61"/>
      <c r="L4" s="257"/>
      <c r="M4" s="258"/>
      <c r="N4" s="258"/>
      <c r="O4" s="258"/>
      <c r="P4" s="258"/>
      <c r="Q4" s="258"/>
      <c r="R4" s="258"/>
      <c r="S4" s="258"/>
      <c r="T4" s="258"/>
      <c r="U4" s="258"/>
      <c r="V4" s="258"/>
      <c r="W4" s="258"/>
      <c r="X4" s="258"/>
      <c r="Y4" s="258"/>
      <c r="Z4" s="258"/>
      <c r="AA4" s="258"/>
      <c r="AB4" s="258"/>
      <c r="AC4" s="258"/>
      <c r="AD4" s="258"/>
      <c r="AE4" s="258"/>
      <c r="AF4" s="259"/>
      <c r="AG4" s="263"/>
      <c r="AH4" s="264"/>
      <c r="AI4" s="264"/>
      <c r="AJ4" s="264"/>
      <c r="AK4" s="264"/>
      <c r="AL4" s="264"/>
      <c r="AM4" s="265"/>
      <c r="AP4" s="239"/>
      <c r="AQ4" s="239"/>
      <c r="AR4" s="239"/>
      <c r="AS4" s="239"/>
      <c r="AT4" s="239"/>
      <c r="AU4" s="71" t="str">
        <f>IF(AG4&lt;&gt;"",IF(OR(L5="",AC8="",L9=""),"基本情報エラー：未入力の項目がありますので、入力してください。",""),"")</f>
        <v/>
      </c>
    </row>
    <row r="5" spans="1:47" s="28" customFormat="1" ht="21.75" customHeight="1">
      <c r="A5" s="284"/>
      <c r="B5" s="240" t="s">
        <v>25</v>
      </c>
      <c r="C5" s="240"/>
      <c r="D5" s="240"/>
      <c r="E5" s="240"/>
      <c r="F5" s="240"/>
      <c r="G5" s="240"/>
      <c r="H5" s="240"/>
      <c r="I5" s="240"/>
      <c r="J5" s="240"/>
      <c r="K5" s="241"/>
      <c r="L5" s="242"/>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4"/>
      <c r="AL5" s="86"/>
      <c r="AM5" s="87"/>
      <c r="AP5" s="41"/>
      <c r="AQ5" s="41"/>
      <c r="AR5" s="41"/>
      <c r="AS5" s="41"/>
      <c r="AT5" s="41"/>
    </row>
    <row r="6" spans="1:47" s="28" customFormat="1" ht="17.25" customHeight="1">
      <c r="A6" s="284"/>
      <c r="B6" s="250" t="s">
        <v>161</v>
      </c>
      <c r="C6" s="250"/>
      <c r="D6" s="250"/>
      <c r="E6" s="250"/>
      <c r="F6" s="250"/>
      <c r="G6" s="250"/>
      <c r="H6" s="250"/>
      <c r="I6" s="250"/>
      <c r="J6" s="250"/>
      <c r="K6" s="251"/>
      <c r="L6" s="92" t="s">
        <v>5</v>
      </c>
      <c r="M6" s="92"/>
      <c r="N6" s="92"/>
      <c r="O6" s="92"/>
      <c r="P6" s="92"/>
      <c r="Q6" s="266"/>
      <c r="R6" s="266"/>
      <c r="S6" s="266"/>
      <c r="T6" s="266"/>
      <c r="U6" s="266"/>
      <c r="V6" s="266"/>
      <c r="W6" s="92" t="s">
        <v>6</v>
      </c>
      <c r="X6" s="92"/>
      <c r="Y6" s="92"/>
      <c r="Z6" s="92"/>
      <c r="AA6" s="92"/>
      <c r="AB6" s="92"/>
      <c r="AC6" s="254"/>
      <c r="AD6" s="254"/>
      <c r="AE6" s="254"/>
      <c r="AF6" s="254"/>
      <c r="AG6" s="254"/>
      <c r="AH6" s="254"/>
      <c r="AI6" s="254"/>
      <c r="AJ6" s="254"/>
      <c r="AK6" s="254"/>
      <c r="AL6" s="254"/>
      <c r="AM6" s="255"/>
      <c r="AP6" s="29"/>
      <c r="AT6" s="256"/>
    </row>
    <row r="7" spans="1:47" s="28" customFormat="1" ht="20.25" customHeight="1">
      <c r="A7" s="284"/>
      <c r="B7" s="252"/>
      <c r="C7" s="252"/>
      <c r="D7" s="252"/>
      <c r="E7" s="252"/>
      <c r="F7" s="252"/>
      <c r="G7" s="252"/>
      <c r="H7" s="252"/>
      <c r="I7" s="252"/>
      <c r="J7" s="252"/>
      <c r="K7" s="253"/>
      <c r="L7" s="257"/>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9"/>
      <c r="AP7" s="29"/>
      <c r="AT7" s="256"/>
    </row>
    <row r="8" spans="1:47" s="28" customFormat="1" ht="21" customHeight="1">
      <c r="A8" s="284"/>
      <c r="B8" s="62" t="s">
        <v>7</v>
      </c>
      <c r="C8" s="80"/>
      <c r="D8" s="80"/>
      <c r="E8" s="62"/>
      <c r="F8" s="62"/>
      <c r="G8" s="62"/>
      <c r="H8" s="62"/>
      <c r="I8" s="62"/>
      <c r="J8" s="62"/>
      <c r="K8" s="63"/>
      <c r="L8" s="260" t="s">
        <v>8</v>
      </c>
      <c r="M8" s="261"/>
      <c r="N8" s="261"/>
      <c r="O8" s="262"/>
      <c r="P8" s="245"/>
      <c r="Q8" s="246"/>
      <c r="R8" s="246"/>
      <c r="S8" s="246"/>
      <c r="T8" s="246"/>
      <c r="U8" s="246"/>
      <c r="V8" s="246"/>
      <c r="W8" s="246"/>
      <c r="X8" s="246"/>
      <c r="Y8" s="246"/>
      <c r="Z8" s="260" t="s">
        <v>24</v>
      </c>
      <c r="AA8" s="261"/>
      <c r="AB8" s="262"/>
      <c r="AC8" s="298"/>
      <c r="AD8" s="248"/>
      <c r="AE8" s="248"/>
      <c r="AF8" s="248"/>
      <c r="AG8" s="248"/>
      <c r="AH8" s="248"/>
      <c r="AI8" s="248"/>
      <c r="AJ8" s="248"/>
      <c r="AK8" s="248"/>
      <c r="AL8" s="248"/>
      <c r="AM8" s="249"/>
      <c r="AO8" s="28" t="str">
        <f>IFERROR(VLOOKUP(AG4,#REF!,8,0),"")</f>
        <v/>
      </c>
      <c r="AP8" s="29"/>
    </row>
    <row r="9" spans="1:47" s="28" customFormat="1" ht="20.25" customHeight="1">
      <c r="A9" s="285"/>
      <c r="B9" s="62" t="s">
        <v>20</v>
      </c>
      <c r="C9" s="80"/>
      <c r="D9" s="80"/>
      <c r="E9" s="62"/>
      <c r="F9" s="62"/>
      <c r="G9" s="62"/>
      <c r="H9" s="62"/>
      <c r="I9" s="62"/>
      <c r="J9" s="62"/>
      <c r="K9" s="63"/>
      <c r="L9" s="293"/>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c r="AP9" s="29"/>
    </row>
    <row r="10" spans="1:47" s="28" customFormat="1" ht="10" customHeight="1">
      <c r="A10" s="54"/>
      <c r="B10" s="2"/>
      <c r="C10" s="3"/>
      <c r="D10" s="3"/>
      <c r="E10" s="2"/>
      <c r="F10" s="2"/>
      <c r="G10" s="2"/>
      <c r="H10" s="2"/>
      <c r="I10" s="2"/>
      <c r="J10" s="2"/>
      <c r="K10" s="2"/>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P10" s="29"/>
    </row>
    <row r="11" spans="1:47" s="28" customFormat="1" ht="19.5" customHeight="1">
      <c r="A11" s="66" t="s">
        <v>291</v>
      </c>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71" t="str">
        <f>IF(E22&lt;&gt;0,IF(OR(E12="",E13="",A17="",J17=""),"基本情報エラー：未入力の項目がありますので、入力してください。",""),"")</f>
        <v/>
      </c>
    </row>
    <row r="12" spans="1:47" s="28" customFormat="1" ht="19.5" customHeight="1">
      <c r="A12" s="291" t="s">
        <v>158</v>
      </c>
      <c r="B12" s="291"/>
      <c r="C12" s="291"/>
      <c r="D12" s="291"/>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P12" s="29"/>
    </row>
    <row r="13" spans="1:47" s="28" customFormat="1" ht="19.5" customHeight="1">
      <c r="A13" s="291" t="s">
        <v>159</v>
      </c>
      <c r="B13" s="291"/>
      <c r="C13" s="291"/>
      <c r="D13" s="291"/>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P13" s="29"/>
    </row>
    <row r="14" spans="1:47" s="28" customFormat="1" ht="10" customHeight="1" thickBot="1">
      <c r="I14" s="30"/>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29"/>
    </row>
    <row r="15" spans="1:47" s="28" customFormat="1" ht="23.25" customHeight="1" thickBot="1">
      <c r="A15" s="67"/>
      <c r="B15" s="191" t="s">
        <v>170</v>
      </c>
      <c r="C15" s="191"/>
      <c r="D15" s="191"/>
      <c r="E15" s="192">
        <f>E22</f>
        <v>0</v>
      </c>
      <c r="F15" s="193"/>
      <c r="G15" s="193"/>
      <c r="H15" s="194"/>
      <c r="I15" s="55" t="s">
        <v>127</v>
      </c>
      <c r="J15" s="191" t="s">
        <v>171</v>
      </c>
      <c r="K15" s="191"/>
      <c r="L15" s="191"/>
      <c r="M15" s="191"/>
      <c r="N15" s="184">
        <v>200000</v>
      </c>
      <c r="O15" s="185"/>
      <c r="P15" s="185"/>
      <c r="Q15" s="185"/>
      <c r="R15" s="185"/>
      <c r="S15" s="89" t="s">
        <v>127</v>
      </c>
      <c r="T15" s="195" t="s">
        <v>169</v>
      </c>
      <c r="U15" s="196"/>
      <c r="V15" s="196"/>
      <c r="W15" s="197"/>
      <c r="X15" s="184">
        <f>MIN(E15,N15)</f>
        <v>0</v>
      </c>
      <c r="Y15" s="185"/>
      <c r="Z15" s="185"/>
      <c r="AA15" s="185"/>
      <c r="AB15" s="185"/>
      <c r="AC15" s="90" t="s">
        <v>127</v>
      </c>
      <c r="AD15" s="186" t="s">
        <v>296</v>
      </c>
      <c r="AE15" s="187"/>
      <c r="AF15" s="187"/>
      <c r="AG15" s="188"/>
      <c r="AH15" s="189">
        <f>ROUNDDOWN(X15*4/5,-3)</f>
        <v>0</v>
      </c>
      <c r="AI15" s="190"/>
      <c r="AJ15" s="190"/>
      <c r="AK15" s="190"/>
      <c r="AL15" s="190"/>
      <c r="AM15" s="91" t="s">
        <v>127</v>
      </c>
      <c r="AP15" s="29"/>
    </row>
    <row r="16" spans="1:47" s="28" customFormat="1" ht="15" customHeight="1">
      <c r="A16" s="232" t="s">
        <v>152</v>
      </c>
      <c r="B16" s="232"/>
      <c r="C16" s="232"/>
      <c r="D16" s="232"/>
      <c r="E16" s="232" t="s">
        <v>157</v>
      </c>
      <c r="F16" s="232"/>
      <c r="G16" s="232"/>
      <c r="H16" s="232"/>
      <c r="I16" s="232"/>
      <c r="J16" s="230" t="s">
        <v>153</v>
      </c>
      <c r="K16" s="230"/>
      <c r="L16" s="230"/>
      <c r="M16" s="230"/>
      <c r="N16" s="230"/>
      <c r="O16" s="230"/>
      <c r="P16" s="230"/>
      <c r="Q16" s="230"/>
      <c r="R16" s="230"/>
      <c r="S16" s="230"/>
      <c r="T16" s="230"/>
      <c r="U16" s="230"/>
      <c r="V16" s="230"/>
      <c r="W16" s="230"/>
      <c r="X16" s="230"/>
      <c r="Y16" s="230"/>
      <c r="Z16" s="230"/>
      <c r="AA16" s="230"/>
      <c r="AB16" s="230"/>
      <c r="AC16" s="230"/>
      <c r="AD16" s="233"/>
      <c r="AE16" s="233"/>
      <c r="AF16" s="233"/>
      <c r="AG16" s="233"/>
      <c r="AH16" s="233"/>
      <c r="AI16" s="233"/>
      <c r="AJ16" s="233"/>
      <c r="AK16" s="233"/>
      <c r="AL16" s="233"/>
      <c r="AM16" s="234"/>
      <c r="AP16" s="29"/>
    </row>
    <row r="17" spans="1:48" s="28" customFormat="1" ht="15" customHeight="1">
      <c r="A17" s="235"/>
      <c r="B17" s="236"/>
      <c r="C17" s="236"/>
      <c r="D17" s="237"/>
      <c r="E17" s="296"/>
      <c r="F17" s="297"/>
      <c r="G17" s="297"/>
      <c r="H17" s="297"/>
      <c r="I17" s="297"/>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P17" s="29"/>
    </row>
    <row r="18" spans="1:48" s="28" customFormat="1" ht="15" customHeight="1">
      <c r="A18" s="221"/>
      <c r="B18" s="222"/>
      <c r="C18" s="222"/>
      <c r="D18" s="223"/>
      <c r="E18" s="201"/>
      <c r="F18" s="202"/>
      <c r="G18" s="202"/>
      <c r="H18" s="202"/>
      <c r="I18" s="202"/>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P18" s="29"/>
    </row>
    <row r="19" spans="1:48" s="28" customFormat="1" ht="15" customHeight="1">
      <c r="A19" s="221"/>
      <c r="B19" s="222"/>
      <c r="C19" s="222"/>
      <c r="D19" s="223"/>
      <c r="E19" s="201"/>
      <c r="F19" s="202"/>
      <c r="G19" s="202"/>
      <c r="H19" s="202"/>
      <c r="I19" s="202"/>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P19" s="29"/>
    </row>
    <row r="20" spans="1:48" s="28" customFormat="1" ht="15" customHeight="1">
      <c r="A20" s="221"/>
      <c r="B20" s="222"/>
      <c r="C20" s="222"/>
      <c r="D20" s="223"/>
      <c r="E20" s="201"/>
      <c r="F20" s="202"/>
      <c r="G20" s="202"/>
      <c r="H20" s="202"/>
      <c r="I20" s="202"/>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P20" s="29"/>
    </row>
    <row r="21" spans="1:48" s="28" customFormat="1" ht="15" customHeight="1">
      <c r="A21" s="225"/>
      <c r="B21" s="226"/>
      <c r="C21" s="226"/>
      <c r="D21" s="227"/>
      <c r="E21" s="203"/>
      <c r="F21" s="204"/>
      <c r="G21" s="204"/>
      <c r="H21" s="204"/>
      <c r="I21" s="204"/>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29"/>
    </row>
    <row r="22" spans="1:48" s="28" customFormat="1" ht="15" customHeight="1">
      <c r="A22" s="198" t="s">
        <v>27</v>
      </c>
      <c r="B22" s="199"/>
      <c r="C22" s="199"/>
      <c r="D22" s="200"/>
      <c r="E22" s="205">
        <f>SUM(E17:I21)</f>
        <v>0</v>
      </c>
      <c r="F22" s="206"/>
      <c r="G22" s="206"/>
      <c r="H22" s="206"/>
      <c r="I22" s="206"/>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P22" s="29"/>
    </row>
    <row r="23" spans="1:48" s="28" customFormat="1" ht="10" customHeight="1">
      <c r="A23" s="54"/>
      <c r="B23" s="2"/>
      <c r="C23" s="3"/>
      <c r="D23" s="3"/>
      <c r="E23" s="2"/>
      <c r="F23" s="2"/>
      <c r="G23" s="2"/>
      <c r="H23" s="2"/>
      <c r="I23" s="2"/>
      <c r="J23" s="2"/>
      <c r="K23" s="2"/>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P23" s="29"/>
    </row>
    <row r="24" spans="1:48" s="28" customFormat="1" ht="19.5" customHeight="1">
      <c r="A24" s="66" t="s">
        <v>292</v>
      </c>
      <c r="I24" s="30"/>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29"/>
      <c r="AU24" s="71" t="str">
        <f>IF(E36&lt;&gt;0,IF(OR(G25="",G26="",G27="",A31="",J31=""),"基本情報エラー：未入力の項目がありますので、入力してください。",""),"")</f>
        <v/>
      </c>
    </row>
    <row r="25" spans="1:48" s="28" customFormat="1" ht="19.5" customHeight="1">
      <c r="A25" s="208" t="s">
        <v>162</v>
      </c>
      <c r="B25" s="209"/>
      <c r="C25" s="209"/>
      <c r="D25" s="209"/>
      <c r="E25" s="209"/>
      <c r="F25" s="209"/>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P25" s="29"/>
      <c r="AU25" s="40" t="s">
        <v>269</v>
      </c>
    </row>
    <row r="26" spans="1:48" s="28" customFormat="1" ht="19.5" customHeight="1">
      <c r="A26" s="208" t="s">
        <v>165</v>
      </c>
      <c r="B26" s="209"/>
      <c r="C26" s="209"/>
      <c r="D26" s="209"/>
      <c r="E26" s="209"/>
      <c r="F26" s="209"/>
      <c r="G26" s="218"/>
      <c r="H26" s="219"/>
      <c r="I26" s="219"/>
      <c r="J26" s="220"/>
      <c r="K26" s="208" t="s">
        <v>164</v>
      </c>
      <c r="L26" s="209"/>
      <c r="M26" s="209"/>
      <c r="N26" s="209"/>
      <c r="O26" s="209"/>
      <c r="P26" s="209"/>
      <c r="Q26" s="209"/>
      <c r="R26" s="209"/>
      <c r="S26" s="211"/>
      <c r="T26" s="215"/>
      <c r="U26" s="216"/>
      <c r="V26" s="216"/>
      <c r="W26" s="216"/>
      <c r="X26" s="216"/>
      <c r="Y26" s="216"/>
      <c r="Z26" s="216"/>
      <c r="AA26" s="216"/>
      <c r="AB26" s="216"/>
      <c r="AC26" s="216"/>
      <c r="AD26" s="216"/>
      <c r="AE26" s="216"/>
      <c r="AF26" s="216"/>
      <c r="AG26" s="216"/>
      <c r="AH26" s="216"/>
      <c r="AI26" s="216"/>
      <c r="AJ26" s="216"/>
      <c r="AK26" s="216"/>
      <c r="AL26" s="216"/>
      <c r="AM26" s="217"/>
      <c r="AP26" s="29"/>
      <c r="AU26" s="74"/>
      <c r="AV26" s="74" t="s">
        <v>284</v>
      </c>
    </row>
    <row r="27" spans="1:48" s="28" customFormat="1" ht="19.5" customHeight="1">
      <c r="A27" s="208" t="s">
        <v>163</v>
      </c>
      <c r="B27" s="209"/>
      <c r="C27" s="209"/>
      <c r="D27" s="209"/>
      <c r="E27" s="209"/>
      <c r="F27" s="211"/>
      <c r="G27" s="212"/>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4"/>
      <c r="AP27" s="29"/>
      <c r="AU27" s="74"/>
      <c r="AV27" s="74" t="str">
        <f>IFERROR(VLOOKUP(G26,AU28:AV29,2,0),"")</f>
        <v/>
      </c>
    </row>
    <row r="28" spans="1:48" s="28" customFormat="1" ht="10" customHeight="1" thickBot="1">
      <c r="I28" s="30"/>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29"/>
      <c r="AU28" s="74" t="s">
        <v>166</v>
      </c>
      <c r="AV28" s="74" t="str">
        <f>G25&amp;"及び"&amp;T26</f>
        <v>及び</v>
      </c>
    </row>
    <row r="29" spans="1:48" s="28" customFormat="1" ht="23.25" customHeight="1" thickBot="1">
      <c r="A29" s="67"/>
      <c r="B29" s="191" t="s">
        <v>170</v>
      </c>
      <c r="C29" s="191"/>
      <c r="D29" s="191"/>
      <c r="E29" s="192">
        <f>E36</f>
        <v>0</v>
      </c>
      <c r="F29" s="193"/>
      <c r="G29" s="193"/>
      <c r="H29" s="194"/>
      <c r="I29" s="55" t="s">
        <v>127</v>
      </c>
      <c r="J29" s="191" t="s">
        <v>171</v>
      </c>
      <c r="K29" s="191"/>
      <c r="L29" s="191"/>
      <c r="M29" s="191"/>
      <c r="N29" s="184">
        <f>IFERROR(VLOOKUP(G26,プルダウン!I1:J2,2,0),0)</f>
        <v>0</v>
      </c>
      <c r="O29" s="185"/>
      <c r="P29" s="185"/>
      <c r="Q29" s="185"/>
      <c r="R29" s="185"/>
      <c r="S29" s="89" t="s">
        <v>127</v>
      </c>
      <c r="T29" s="195" t="s">
        <v>169</v>
      </c>
      <c r="U29" s="196"/>
      <c r="V29" s="196"/>
      <c r="W29" s="197"/>
      <c r="X29" s="184">
        <f>MIN(E29,N29)</f>
        <v>0</v>
      </c>
      <c r="Y29" s="185"/>
      <c r="Z29" s="185"/>
      <c r="AA29" s="185"/>
      <c r="AB29" s="185"/>
      <c r="AC29" s="90" t="s">
        <v>127</v>
      </c>
      <c r="AD29" s="186" t="s">
        <v>296</v>
      </c>
      <c r="AE29" s="187"/>
      <c r="AF29" s="187"/>
      <c r="AG29" s="188"/>
      <c r="AH29" s="189">
        <f>ROUNDDOWN(X29*4/5,-3)</f>
        <v>0</v>
      </c>
      <c r="AI29" s="190"/>
      <c r="AJ29" s="190"/>
      <c r="AK29" s="190"/>
      <c r="AL29" s="190"/>
      <c r="AM29" s="91" t="s">
        <v>127</v>
      </c>
      <c r="AP29" s="29"/>
      <c r="AU29" s="74" t="s">
        <v>167</v>
      </c>
      <c r="AV29" s="74">
        <f>G25</f>
        <v>0</v>
      </c>
    </row>
    <row r="30" spans="1:48" s="28" customFormat="1" ht="15" customHeight="1">
      <c r="A30" s="229" t="s">
        <v>152</v>
      </c>
      <c r="B30" s="230"/>
      <c r="C30" s="230"/>
      <c r="D30" s="231"/>
      <c r="E30" s="232" t="s">
        <v>157</v>
      </c>
      <c r="F30" s="232"/>
      <c r="G30" s="232"/>
      <c r="H30" s="232"/>
      <c r="I30" s="232"/>
      <c r="J30" s="230" t="s">
        <v>153</v>
      </c>
      <c r="K30" s="230"/>
      <c r="L30" s="230"/>
      <c r="M30" s="230"/>
      <c r="N30" s="230"/>
      <c r="O30" s="230"/>
      <c r="P30" s="230"/>
      <c r="Q30" s="230"/>
      <c r="R30" s="230"/>
      <c r="S30" s="230"/>
      <c r="T30" s="230"/>
      <c r="U30" s="230"/>
      <c r="V30" s="230"/>
      <c r="W30" s="230"/>
      <c r="X30" s="230"/>
      <c r="Y30" s="230"/>
      <c r="Z30" s="230"/>
      <c r="AA30" s="230"/>
      <c r="AB30" s="230"/>
      <c r="AC30" s="230"/>
      <c r="AD30" s="233"/>
      <c r="AE30" s="233"/>
      <c r="AF30" s="233"/>
      <c r="AG30" s="233"/>
      <c r="AH30" s="233"/>
      <c r="AI30" s="233"/>
      <c r="AJ30" s="233"/>
      <c r="AK30" s="233"/>
      <c r="AL30" s="233"/>
      <c r="AM30" s="234"/>
      <c r="AP30" s="29"/>
    </row>
    <row r="31" spans="1:48" s="28" customFormat="1" ht="15" customHeight="1">
      <c r="A31" s="235"/>
      <c r="B31" s="236"/>
      <c r="C31" s="236"/>
      <c r="D31" s="237"/>
      <c r="E31" s="296"/>
      <c r="F31" s="297"/>
      <c r="G31" s="297"/>
      <c r="H31" s="297"/>
      <c r="I31" s="297"/>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P31" s="29"/>
    </row>
    <row r="32" spans="1:48" s="28" customFormat="1" ht="15" customHeight="1">
      <c r="A32" s="221"/>
      <c r="B32" s="222"/>
      <c r="C32" s="222"/>
      <c r="D32" s="223"/>
      <c r="E32" s="201"/>
      <c r="F32" s="202"/>
      <c r="G32" s="202"/>
      <c r="H32" s="202"/>
      <c r="I32" s="202"/>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P32" s="29"/>
    </row>
    <row r="33" spans="1:42" s="28" customFormat="1" ht="15" customHeight="1">
      <c r="A33" s="221"/>
      <c r="B33" s="222"/>
      <c r="C33" s="222"/>
      <c r="D33" s="223"/>
      <c r="E33" s="201"/>
      <c r="F33" s="202"/>
      <c r="G33" s="202"/>
      <c r="H33" s="202"/>
      <c r="I33" s="202"/>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P33" s="29"/>
    </row>
    <row r="34" spans="1:42" s="28" customFormat="1" ht="15" customHeight="1">
      <c r="A34" s="221"/>
      <c r="B34" s="222"/>
      <c r="C34" s="222"/>
      <c r="D34" s="223"/>
      <c r="E34" s="201"/>
      <c r="F34" s="202"/>
      <c r="G34" s="202"/>
      <c r="H34" s="202"/>
      <c r="I34" s="202"/>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P34" s="29"/>
    </row>
    <row r="35" spans="1:42" s="28" customFormat="1" ht="15" customHeight="1">
      <c r="A35" s="225"/>
      <c r="B35" s="226"/>
      <c r="C35" s="226"/>
      <c r="D35" s="227"/>
      <c r="E35" s="203"/>
      <c r="F35" s="204"/>
      <c r="G35" s="204"/>
      <c r="H35" s="204"/>
      <c r="I35" s="204"/>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29"/>
    </row>
    <row r="36" spans="1:42" s="28" customFormat="1" ht="15" customHeight="1">
      <c r="A36" s="198" t="s">
        <v>27</v>
      </c>
      <c r="B36" s="199"/>
      <c r="C36" s="199"/>
      <c r="D36" s="200"/>
      <c r="E36" s="205">
        <f>SUM(E31:I35)</f>
        <v>0</v>
      </c>
      <c r="F36" s="206"/>
      <c r="G36" s="206"/>
      <c r="H36" s="206"/>
      <c r="I36" s="206"/>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P36" s="29"/>
    </row>
    <row r="37" spans="1:42" ht="10" customHeight="1" thickBot="1">
      <c r="A37" s="31"/>
      <c r="B37" s="31"/>
      <c r="C37" s="31"/>
      <c r="D37" s="31"/>
      <c r="E37" s="31"/>
      <c r="F37" s="32"/>
      <c r="G37" s="32"/>
      <c r="H37" s="32"/>
      <c r="I37" s="32"/>
      <c r="J37" s="32"/>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row>
    <row r="38" spans="1:42" ht="24.75" customHeight="1" thickBot="1">
      <c r="A38" s="292" t="s">
        <v>86</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P38" s="47" t="str">
        <f>IF(COUNTIF(A39:A40,"○")=2,"OK","NG")</f>
        <v>NG</v>
      </c>
    </row>
    <row r="39" spans="1:42" ht="42.75" customHeight="1">
      <c r="A39" s="64"/>
      <c r="B39" s="272" t="s">
        <v>129</v>
      </c>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row>
    <row r="40" spans="1:42" ht="25.5" customHeight="1">
      <c r="A40" s="64"/>
      <c r="B40" s="273" t="s">
        <v>131</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row>
    <row r="41" spans="1:42" ht="8.25" customHeight="1">
      <c r="A41" s="34"/>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42"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42"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42"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42"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42"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42"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42"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39"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39"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39"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39"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39"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39"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39"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39"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39"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39"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row>
    <row r="91" spans="1:39" ht="26.25" hidden="1" customHeight="1">
      <c r="A91" s="36"/>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row>
    <row r="92" spans="1:39" ht="26.25" hidden="1" customHeight="1">
      <c r="A92" s="36"/>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row>
    <row r="93" spans="1:39" ht="26.25" hidden="1" customHeight="1">
      <c r="A93" s="36"/>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row>
    <row r="94" spans="1:39" ht="26.25" hidden="1" customHeight="1">
      <c r="A94" s="36"/>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row>
    <row r="95" spans="1:39" ht="26.25" hidden="1" customHeight="1">
      <c r="A95" s="36"/>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row>
    <row r="96" spans="1:39" ht="26.25" hidden="1" customHeight="1">
      <c r="A96" s="36"/>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row>
    <row r="97" spans="1:43" ht="26.25" hidden="1" customHeight="1">
      <c r="A97" s="36"/>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row>
    <row r="98" spans="1:43" ht="26.25" hidden="1" customHeight="1">
      <c r="A98" s="36"/>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row>
    <row r="99" spans="1:43" ht="26.25" hidden="1" customHeight="1">
      <c r="A99" s="36"/>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row>
    <row r="100" spans="1:43" ht="26.25" hidden="1" customHeight="1">
      <c r="A100" s="36"/>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row>
    <row r="101" spans="1:43" ht="26.25" hidden="1" customHeight="1">
      <c r="A101" s="36"/>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row>
    <row r="102" spans="1:43" ht="26.25" hidden="1" customHeight="1">
      <c r="A102" s="36"/>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row>
    <row r="103" spans="1:43" ht="26.25" hidden="1" customHeight="1">
      <c r="A103" s="36"/>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row>
    <row r="104" spans="1:43" ht="26.25" hidden="1" customHeight="1">
      <c r="A104" s="36"/>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P104" s="23" t="str">
        <f>IF(COUNTIF(A109:A110,"○")=2,"国保連へ申請","都道府県へ直接申請")</f>
        <v>都道府県へ直接申請</v>
      </c>
    </row>
    <row r="105" spans="1:43" ht="24.75" hidden="1" customHeight="1">
      <c r="AP105" s="37" t="str">
        <f>IF(COUNTIF(A109:A110,"○")=2,"国保連へ申請","都道府県へ直接申請")</f>
        <v>都道府県へ直接申請</v>
      </c>
      <c r="AQ105" s="38"/>
    </row>
    <row r="106" spans="1:43" ht="25.5" hidden="1" customHeight="1"/>
    <row r="107" spans="1:43" ht="25.5" hidden="1" customHeight="1" thickBot="1"/>
    <row r="108" spans="1:43" ht="20.25" hidden="1" customHeight="1" thickBot="1">
      <c r="A108" s="274" t="s">
        <v>87</v>
      </c>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6"/>
      <c r="AP108" s="37"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39"/>
    </row>
    <row r="109" spans="1:43" ht="13.5" hidden="1" customHeight="1" thickBot="1">
      <c r="A109" s="33"/>
      <c r="B109" s="277" t="s">
        <v>91</v>
      </c>
      <c r="C109" s="277"/>
      <c r="D109" s="277"/>
      <c r="E109" s="277"/>
      <c r="F109" s="277"/>
      <c r="G109" s="277"/>
      <c r="H109" s="277"/>
      <c r="I109" s="277"/>
      <c r="J109" s="277"/>
      <c r="K109" s="277"/>
      <c r="L109" s="277"/>
      <c r="M109" s="277"/>
      <c r="N109" s="277"/>
      <c r="O109" s="277"/>
      <c r="P109" s="277"/>
      <c r="Q109" s="277"/>
      <c r="R109" s="277"/>
      <c r="S109" s="277"/>
      <c r="T109" s="277"/>
      <c r="U109" s="277"/>
      <c r="V109" s="277"/>
      <c r="W109" s="278"/>
      <c r="X109" s="279" t="s">
        <v>102</v>
      </c>
      <c r="Y109" s="279"/>
      <c r="Z109" s="279"/>
      <c r="AA109" s="279"/>
      <c r="AB109" s="279"/>
      <c r="AC109" s="279"/>
      <c r="AD109" s="279"/>
      <c r="AE109" s="279"/>
      <c r="AF109" s="279"/>
      <c r="AG109" s="279"/>
      <c r="AH109" s="279"/>
      <c r="AI109" s="279"/>
      <c r="AJ109" s="279"/>
      <c r="AK109" s="279"/>
      <c r="AL109" s="279"/>
      <c r="AM109" s="280"/>
    </row>
    <row r="110" spans="1:43" ht="13.5" hidden="1" customHeight="1" thickBot="1">
      <c r="A110" s="33"/>
      <c r="B110" s="267" t="s">
        <v>92</v>
      </c>
      <c r="C110" s="267"/>
      <c r="D110" s="267"/>
      <c r="E110" s="268"/>
      <c r="F110" s="267"/>
      <c r="G110" s="267"/>
      <c r="H110" s="267"/>
      <c r="I110" s="267"/>
      <c r="J110" s="267"/>
      <c r="K110" s="267"/>
      <c r="L110" s="267"/>
      <c r="M110" s="267"/>
      <c r="N110" s="267"/>
      <c r="O110" s="267"/>
      <c r="P110" s="267"/>
      <c r="Q110" s="267"/>
      <c r="R110" s="267"/>
      <c r="S110" s="267"/>
      <c r="T110" s="267"/>
      <c r="U110" s="267"/>
      <c r="V110" s="267"/>
      <c r="W110" s="269"/>
      <c r="X110" s="270" t="s">
        <v>85</v>
      </c>
      <c r="Y110" s="270"/>
      <c r="Z110" s="270"/>
      <c r="AA110" s="270"/>
      <c r="AB110" s="270"/>
      <c r="AC110" s="270"/>
      <c r="AD110" s="270"/>
      <c r="AE110" s="270"/>
      <c r="AF110" s="270"/>
      <c r="AG110" s="270"/>
      <c r="AH110" s="270"/>
      <c r="AI110" s="270"/>
      <c r="AJ110" s="270"/>
      <c r="AK110" s="270"/>
      <c r="AL110" s="270"/>
      <c r="AM110" s="271"/>
    </row>
    <row r="111" spans="1:43" s="40" customFormat="1" ht="18.75" hidden="1" customHeight="1">
      <c r="C111" s="41" t="s">
        <v>64</v>
      </c>
      <c r="AP111" s="41"/>
    </row>
    <row r="112" spans="1:43" s="40" customFormat="1" ht="18.75" hidden="1" customHeight="1">
      <c r="A112" s="40">
        <v>1</v>
      </c>
      <c r="B112" s="42" t="s">
        <v>37</v>
      </c>
      <c r="C112" s="43">
        <v>10000</v>
      </c>
      <c r="D112" s="40" t="s">
        <v>38</v>
      </c>
      <c r="E112" s="44">
        <v>1</v>
      </c>
      <c r="H112" s="40" t="s">
        <v>116</v>
      </c>
      <c r="AP112" s="41"/>
    </row>
    <row r="113" spans="1:42" s="40" customFormat="1" ht="18.75" hidden="1" customHeight="1">
      <c r="A113" s="40">
        <v>2</v>
      </c>
      <c r="B113" s="42" t="s">
        <v>39</v>
      </c>
      <c r="C113" s="43">
        <v>15000</v>
      </c>
      <c r="D113" s="40" t="s">
        <v>38</v>
      </c>
      <c r="E113" s="44">
        <v>2</v>
      </c>
      <c r="H113" s="40" t="s">
        <v>117</v>
      </c>
      <c r="AP113" s="41"/>
    </row>
    <row r="114" spans="1:42" s="40" customFormat="1" ht="18.75" hidden="1" customHeight="1">
      <c r="A114" s="40">
        <v>3</v>
      </c>
      <c r="B114" s="42" t="s">
        <v>40</v>
      </c>
      <c r="C114" s="43">
        <v>20000</v>
      </c>
      <c r="D114" s="40" t="s">
        <v>38</v>
      </c>
      <c r="E114" s="44">
        <v>3</v>
      </c>
      <c r="H114" s="40" t="s">
        <v>118</v>
      </c>
      <c r="AP114" s="41"/>
    </row>
    <row r="115" spans="1:42" s="40" customFormat="1" ht="18.75" hidden="1" customHeight="1">
      <c r="A115" s="40">
        <v>4</v>
      </c>
      <c r="B115" s="42" t="s">
        <v>41</v>
      </c>
      <c r="C115" s="43">
        <v>10000</v>
      </c>
      <c r="D115" s="40" t="s">
        <v>38</v>
      </c>
      <c r="E115" s="44">
        <v>4</v>
      </c>
      <c r="H115" s="40" t="s">
        <v>119</v>
      </c>
      <c r="AP115" s="41"/>
    </row>
    <row r="116" spans="1:42" s="40" customFormat="1" ht="18.75" hidden="1" customHeight="1">
      <c r="A116" s="40">
        <v>5</v>
      </c>
      <c r="B116" s="42" t="s">
        <v>11</v>
      </c>
      <c r="C116" s="43">
        <v>10000</v>
      </c>
      <c r="D116" s="40" t="s">
        <v>38</v>
      </c>
      <c r="E116" s="44">
        <v>5</v>
      </c>
      <c r="H116" s="40" t="s">
        <v>120</v>
      </c>
      <c r="AP116" s="41"/>
    </row>
    <row r="117" spans="1:42" s="40" customFormat="1" ht="18.75" hidden="1" customHeight="1">
      <c r="A117" s="40">
        <v>6</v>
      </c>
      <c r="B117" s="42" t="s">
        <v>42</v>
      </c>
      <c r="C117" s="43">
        <v>10000</v>
      </c>
      <c r="D117" s="40" t="s">
        <v>38</v>
      </c>
      <c r="E117" s="44">
        <v>6</v>
      </c>
      <c r="H117" s="40" t="s">
        <v>121</v>
      </c>
      <c r="AP117" s="41"/>
    </row>
    <row r="118" spans="1:42" s="40" customFormat="1" ht="18.75" hidden="1" customHeight="1">
      <c r="A118" s="40">
        <v>7</v>
      </c>
      <c r="B118" s="42" t="s">
        <v>43</v>
      </c>
      <c r="C118" s="43">
        <v>15000</v>
      </c>
      <c r="D118" s="40" t="s">
        <v>38</v>
      </c>
      <c r="E118" s="44">
        <v>7</v>
      </c>
      <c r="H118" s="40" t="s">
        <v>122</v>
      </c>
      <c r="AP118" s="41"/>
    </row>
    <row r="119" spans="1:42" s="40" customFormat="1" ht="18.75" hidden="1" customHeight="1">
      <c r="A119" s="40">
        <v>8</v>
      </c>
      <c r="B119" s="42" t="s">
        <v>44</v>
      </c>
      <c r="C119" s="43">
        <v>20000</v>
      </c>
      <c r="D119" s="40" t="s">
        <v>38</v>
      </c>
      <c r="E119" s="44">
        <v>8</v>
      </c>
      <c r="H119" s="40" t="s">
        <v>123</v>
      </c>
      <c r="AP119" s="41"/>
    </row>
    <row r="120" spans="1:42" s="40" customFormat="1" ht="18.75" hidden="1" customHeight="1">
      <c r="A120" s="40">
        <v>9</v>
      </c>
      <c r="B120" s="42" t="s">
        <v>22</v>
      </c>
      <c r="C120" s="43">
        <v>10000</v>
      </c>
      <c r="D120" s="40" t="s">
        <v>38</v>
      </c>
      <c r="E120" s="44">
        <v>9</v>
      </c>
      <c r="H120" s="40" t="s">
        <v>113</v>
      </c>
      <c r="AP120" s="41"/>
    </row>
    <row r="121" spans="1:42" s="40" customFormat="1" ht="18.75" hidden="1" customHeight="1">
      <c r="A121" s="40">
        <v>10</v>
      </c>
      <c r="B121" s="42" t="s">
        <v>65</v>
      </c>
      <c r="C121" s="43">
        <v>5000</v>
      </c>
      <c r="D121" s="40" t="s">
        <v>38</v>
      </c>
      <c r="E121" s="44">
        <v>10</v>
      </c>
      <c r="H121" s="40" t="s">
        <v>114</v>
      </c>
      <c r="AP121" s="41"/>
    </row>
    <row r="122" spans="1:42" s="40" customFormat="1" ht="18.75" hidden="1" customHeight="1">
      <c r="A122" s="40">
        <v>11</v>
      </c>
      <c r="B122" s="40" t="s">
        <v>66</v>
      </c>
      <c r="C122" s="43">
        <v>10000</v>
      </c>
      <c r="D122" s="40" t="s">
        <v>38</v>
      </c>
      <c r="E122" s="44">
        <v>11</v>
      </c>
      <c r="H122" s="5" t="s">
        <v>112</v>
      </c>
      <c r="AP122" s="41"/>
    </row>
    <row r="123" spans="1:42" s="40" customFormat="1" ht="18.75" hidden="1" customHeight="1">
      <c r="A123" s="40">
        <v>12</v>
      </c>
      <c r="B123" s="40" t="s">
        <v>47</v>
      </c>
      <c r="C123" s="43">
        <v>10000</v>
      </c>
      <c r="D123" s="40" t="s">
        <v>38</v>
      </c>
      <c r="E123" s="44">
        <v>12</v>
      </c>
      <c r="AP123" s="41"/>
    </row>
    <row r="124" spans="1:42" s="40" customFormat="1" ht="18.75" hidden="1" customHeight="1">
      <c r="A124" s="40">
        <v>13</v>
      </c>
      <c r="B124" s="40" t="s">
        <v>48</v>
      </c>
      <c r="C124" s="43">
        <v>15000</v>
      </c>
      <c r="D124" s="40" t="s">
        <v>38</v>
      </c>
      <c r="E124" s="44">
        <v>13</v>
      </c>
      <c r="AP124" s="41"/>
    </row>
    <row r="125" spans="1:42" s="40" customFormat="1" ht="18.75" hidden="1" customHeight="1">
      <c r="A125" s="40">
        <v>14</v>
      </c>
      <c r="B125" s="40" t="s">
        <v>49</v>
      </c>
      <c r="C125" s="43">
        <v>20000</v>
      </c>
      <c r="D125" s="40" t="s">
        <v>38</v>
      </c>
      <c r="E125" s="44">
        <v>14</v>
      </c>
      <c r="AP125" s="41"/>
    </row>
    <row r="126" spans="1:42" s="40" customFormat="1" ht="18.75" hidden="1" customHeight="1">
      <c r="A126" s="40">
        <v>15</v>
      </c>
      <c r="B126" s="40" t="s">
        <v>12</v>
      </c>
      <c r="C126" s="43">
        <v>10000</v>
      </c>
      <c r="D126" s="40" t="s">
        <v>38</v>
      </c>
      <c r="E126" s="44">
        <v>15</v>
      </c>
      <c r="AP126" s="41"/>
    </row>
    <row r="127" spans="1:42" s="40" customFormat="1" ht="18.75" hidden="1" customHeight="1">
      <c r="A127" s="40">
        <v>16</v>
      </c>
      <c r="B127" s="40" t="s">
        <v>13</v>
      </c>
      <c r="C127" s="43">
        <v>10000</v>
      </c>
      <c r="D127" s="40" t="s">
        <v>38</v>
      </c>
      <c r="E127" s="44">
        <v>16</v>
      </c>
      <c r="AP127" s="41"/>
    </row>
    <row r="128" spans="1:42" s="40" customFormat="1" ht="18.75" hidden="1" customHeight="1">
      <c r="A128" s="40">
        <v>17</v>
      </c>
      <c r="B128" s="40" t="s">
        <v>14</v>
      </c>
      <c r="C128" s="43">
        <v>5000</v>
      </c>
      <c r="D128" s="40" t="s">
        <v>38</v>
      </c>
      <c r="E128" s="44">
        <v>17</v>
      </c>
      <c r="AP128" s="41"/>
    </row>
    <row r="129" spans="1:42" s="40" customFormat="1" ht="18.75" hidden="1" customHeight="1">
      <c r="A129" s="40">
        <v>18</v>
      </c>
      <c r="B129" s="40" t="s">
        <v>15</v>
      </c>
      <c r="C129" s="43">
        <v>10000</v>
      </c>
      <c r="D129" s="40" t="s">
        <v>38</v>
      </c>
      <c r="E129" s="44">
        <v>18</v>
      </c>
      <c r="AP129" s="41"/>
    </row>
    <row r="130" spans="1:42" s="40" customFormat="1" ht="18.75" hidden="1" customHeight="1">
      <c r="A130" s="40">
        <v>19</v>
      </c>
      <c r="B130" s="40" t="s">
        <v>16</v>
      </c>
      <c r="C130" s="43">
        <v>10000</v>
      </c>
      <c r="D130" s="40" t="s">
        <v>38</v>
      </c>
      <c r="E130" s="44">
        <v>19</v>
      </c>
      <c r="AP130" s="41"/>
    </row>
    <row r="131" spans="1:42" s="40" customFormat="1" ht="18.75" hidden="1" customHeight="1">
      <c r="A131" s="40">
        <v>20</v>
      </c>
      <c r="B131" s="40" t="s">
        <v>17</v>
      </c>
      <c r="C131" s="43">
        <v>10000</v>
      </c>
      <c r="D131" s="40" t="s">
        <v>38</v>
      </c>
      <c r="E131" s="44">
        <v>20</v>
      </c>
      <c r="AP131" s="41"/>
    </row>
    <row r="132" spans="1:42" s="40" customFormat="1" ht="18.75" hidden="1" customHeight="1">
      <c r="A132" s="40">
        <v>21</v>
      </c>
      <c r="B132" s="40" t="s">
        <v>45</v>
      </c>
      <c r="C132" s="43">
        <v>5000</v>
      </c>
      <c r="D132" s="40" t="s">
        <v>38</v>
      </c>
      <c r="E132" s="44">
        <v>21</v>
      </c>
      <c r="AP132" s="41"/>
    </row>
    <row r="133" spans="1:42" s="40" customFormat="1" ht="18.75" hidden="1" customHeight="1">
      <c r="A133" s="40">
        <v>22</v>
      </c>
      <c r="B133" s="40" t="s">
        <v>18</v>
      </c>
      <c r="C133" s="43">
        <v>10000</v>
      </c>
      <c r="D133" s="40" t="s">
        <v>38</v>
      </c>
      <c r="E133" s="44">
        <v>22</v>
      </c>
      <c r="AP133" s="41"/>
    </row>
    <row r="134" spans="1:42" s="40" customFormat="1" ht="18.75" hidden="1" customHeight="1">
      <c r="A134" s="45">
        <v>23</v>
      </c>
      <c r="B134" s="45" t="s">
        <v>19</v>
      </c>
      <c r="C134" s="46">
        <v>10000</v>
      </c>
      <c r="D134" s="45" t="s">
        <v>38</v>
      </c>
      <c r="E134" s="44">
        <v>23</v>
      </c>
      <c r="F134" s="45"/>
      <c r="AP134" s="41"/>
    </row>
    <row r="135" spans="1:42" s="40" customFormat="1" ht="18.75" hidden="1" customHeight="1">
      <c r="A135" s="40">
        <v>24</v>
      </c>
      <c r="B135" s="40" t="s">
        <v>50</v>
      </c>
      <c r="C135" s="43">
        <v>30000</v>
      </c>
      <c r="D135" s="40" t="s">
        <v>68</v>
      </c>
      <c r="E135" s="44">
        <v>24</v>
      </c>
      <c r="AP135" s="41"/>
    </row>
    <row r="136" spans="1:42" s="40" customFormat="1" ht="18.75" hidden="1" customHeight="1">
      <c r="A136" s="40">
        <v>25</v>
      </c>
      <c r="B136" s="40" t="s">
        <v>51</v>
      </c>
      <c r="C136" s="43">
        <v>40000</v>
      </c>
      <c r="D136" s="40" t="s">
        <v>68</v>
      </c>
      <c r="E136" s="44">
        <v>25</v>
      </c>
      <c r="AP136" s="41"/>
    </row>
    <row r="137" spans="1:42" s="40" customFormat="1" ht="18.75" hidden="1" customHeight="1">
      <c r="A137" s="40">
        <v>26</v>
      </c>
      <c r="B137" s="40" t="s">
        <v>52</v>
      </c>
      <c r="C137" s="43">
        <v>50000</v>
      </c>
      <c r="D137" s="40" t="s">
        <v>68</v>
      </c>
      <c r="E137" s="44">
        <v>26</v>
      </c>
      <c r="AP137" s="41"/>
    </row>
    <row r="138" spans="1:42" s="40" customFormat="1" ht="18.75" hidden="1" customHeight="1">
      <c r="A138" s="40">
        <v>27</v>
      </c>
      <c r="B138" s="40" t="s">
        <v>53</v>
      </c>
      <c r="C138" s="43">
        <v>60000</v>
      </c>
      <c r="D138" s="40" t="s">
        <v>68</v>
      </c>
      <c r="E138" s="44">
        <v>27</v>
      </c>
      <c r="AP138" s="41"/>
    </row>
    <row r="139" spans="1:42" s="40" customFormat="1" ht="18.75" hidden="1" customHeight="1">
      <c r="A139" s="40">
        <v>28</v>
      </c>
      <c r="B139" s="40" t="s">
        <v>54</v>
      </c>
      <c r="C139" s="43">
        <v>70000</v>
      </c>
      <c r="D139" s="40" t="s">
        <v>68</v>
      </c>
      <c r="E139" s="44">
        <v>28</v>
      </c>
      <c r="AP139" s="41"/>
    </row>
    <row r="140" spans="1:42" s="40" customFormat="1" ht="18.75" hidden="1" customHeight="1">
      <c r="A140" s="40">
        <v>29</v>
      </c>
      <c r="B140" s="40" t="s">
        <v>55</v>
      </c>
      <c r="C140" s="43">
        <v>10000</v>
      </c>
      <c r="D140" s="40" t="s">
        <v>68</v>
      </c>
      <c r="E140" s="44">
        <v>29</v>
      </c>
      <c r="AP140" s="41"/>
    </row>
    <row r="141" spans="1:42" s="40" customFormat="1" ht="18.75" hidden="1" customHeight="1">
      <c r="A141" s="40">
        <v>30</v>
      </c>
      <c r="B141" s="40" t="s">
        <v>67</v>
      </c>
      <c r="C141" s="43">
        <v>20000</v>
      </c>
      <c r="D141" s="40" t="s">
        <v>68</v>
      </c>
      <c r="E141" s="44">
        <v>30</v>
      </c>
      <c r="AP141" s="41"/>
    </row>
    <row r="142" spans="1:42" s="40" customFormat="1" ht="18.75" hidden="1" customHeight="1">
      <c r="A142" s="40">
        <v>31</v>
      </c>
      <c r="B142" s="40" t="s">
        <v>56</v>
      </c>
      <c r="C142" s="43">
        <v>30000</v>
      </c>
      <c r="D142" s="40" t="s">
        <v>68</v>
      </c>
      <c r="E142" s="44">
        <v>31</v>
      </c>
      <c r="AP142" s="41"/>
    </row>
    <row r="143" spans="1:42" s="40" customFormat="1" ht="18.75" hidden="1" customHeight="1">
      <c r="A143" s="40">
        <v>32</v>
      </c>
      <c r="B143" s="40" t="s">
        <v>57</v>
      </c>
      <c r="C143" s="43">
        <v>40000</v>
      </c>
      <c r="D143" s="40" t="s">
        <v>68</v>
      </c>
      <c r="E143" s="44">
        <v>32</v>
      </c>
      <c r="AP143" s="41"/>
    </row>
    <row r="144" spans="1:42" s="40" customFormat="1" ht="18.75" hidden="1" customHeight="1">
      <c r="A144" s="40">
        <v>33</v>
      </c>
      <c r="B144" s="40" t="s">
        <v>58</v>
      </c>
      <c r="C144" s="43">
        <v>50000</v>
      </c>
      <c r="D144" s="40" t="s">
        <v>68</v>
      </c>
      <c r="E144" s="44">
        <v>33</v>
      </c>
      <c r="AP144" s="41"/>
    </row>
    <row r="145" spans="1:42" s="40" customFormat="1" ht="18.75" hidden="1" customHeight="1">
      <c r="A145" s="40">
        <v>34</v>
      </c>
      <c r="B145" s="40" t="s">
        <v>59</v>
      </c>
      <c r="C145" s="43">
        <v>60000</v>
      </c>
      <c r="D145" s="40" t="s">
        <v>68</v>
      </c>
      <c r="E145" s="44">
        <v>34</v>
      </c>
      <c r="AP145" s="41"/>
    </row>
    <row r="146" spans="1:42" s="40" customFormat="1" ht="18.75" hidden="1" customHeight="1">
      <c r="A146" s="40">
        <v>35</v>
      </c>
      <c r="B146" s="40" t="s">
        <v>60</v>
      </c>
      <c r="C146" s="43">
        <v>70000</v>
      </c>
      <c r="D146" s="40" t="s">
        <v>68</v>
      </c>
      <c r="E146" s="44">
        <v>35</v>
      </c>
      <c r="AP146" s="41"/>
    </row>
    <row r="147" spans="1:42" s="40" customFormat="1" ht="18.75" hidden="1" customHeight="1">
      <c r="A147" s="40">
        <v>36</v>
      </c>
      <c r="B147" s="40" t="s">
        <v>61</v>
      </c>
      <c r="C147" s="43">
        <v>30000</v>
      </c>
      <c r="D147" s="40" t="s">
        <v>68</v>
      </c>
      <c r="E147" s="44">
        <v>36</v>
      </c>
      <c r="AP147" s="41"/>
    </row>
    <row r="148" spans="1:42" s="40" customFormat="1" ht="18.75" hidden="1" customHeight="1">
      <c r="A148" s="40">
        <v>37</v>
      </c>
      <c r="B148" s="40" t="s">
        <v>69</v>
      </c>
      <c r="C148" s="43">
        <v>40000</v>
      </c>
      <c r="D148" s="40" t="s">
        <v>68</v>
      </c>
      <c r="E148" s="44">
        <v>37</v>
      </c>
      <c r="AP148" s="41"/>
    </row>
    <row r="149" spans="1:42" s="40" customFormat="1" ht="18.75" hidden="1" customHeight="1">
      <c r="A149" s="40">
        <v>38</v>
      </c>
      <c r="B149" s="40" t="s">
        <v>70</v>
      </c>
      <c r="C149" s="43">
        <v>50000</v>
      </c>
      <c r="D149" s="40" t="s">
        <v>68</v>
      </c>
      <c r="E149" s="44">
        <v>38</v>
      </c>
      <c r="AP149" s="41"/>
    </row>
    <row r="150" spans="1:42" s="40" customFormat="1" ht="18.75" hidden="1" customHeight="1">
      <c r="A150" s="40">
        <v>39</v>
      </c>
      <c r="B150" s="40" t="s">
        <v>71</v>
      </c>
      <c r="C150" s="43">
        <v>60000</v>
      </c>
      <c r="D150" s="40" t="s">
        <v>68</v>
      </c>
      <c r="E150" s="44">
        <v>39</v>
      </c>
      <c r="AP150" s="41"/>
    </row>
    <row r="151" spans="1:42" s="40" customFormat="1" ht="18.75" hidden="1" customHeight="1">
      <c r="A151" s="40">
        <v>40</v>
      </c>
      <c r="B151" s="40" t="s">
        <v>95</v>
      </c>
      <c r="C151" s="43">
        <v>70000</v>
      </c>
      <c r="D151" s="40" t="s">
        <v>68</v>
      </c>
      <c r="E151" s="44">
        <v>40</v>
      </c>
      <c r="AP151" s="41"/>
    </row>
    <row r="152" spans="1:42" s="40" customFormat="1" ht="18.75" hidden="1" customHeight="1">
      <c r="A152" s="40">
        <v>41</v>
      </c>
      <c r="B152" s="40" t="s">
        <v>62</v>
      </c>
      <c r="C152" s="43">
        <v>30000</v>
      </c>
      <c r="D152" s="40" t="s">
        <v>68</v>
      </c>
      <c r="E152" s="44">
        <v>41</v>
      </c>
      <c r="AP152" s="41"/>
    </row>
    <row r="153" spans="1:42" s="40" customFormat="1" ht="18.75" hidden="1" customHeight="1">
      <c r="A153" s="40">
        <v>42</v>
      </c>
      <c r="B153" s="40" t="s">
        <v>72</v>
      </c>
      <c r="C153" s="43">
        <v>40000</v>
      </c>
      <c r="D153" s="40" t="s">
        <v>68</v>
      </c>
      <c r="E153" s="44">
        <v>42</v>
      </c>
      <c r="AP153" s="41"/>
    </row>
    <row r="154" spans="1:42" s="40" customFormat="1" ht="18.75" hidden="1" customHeight="1">
      <c r="A154" s="40">
        <v>43</v>
      </c>
      <c r="B154" s="40" t="s">
        <v>73</v>
      </c>
      <c r="C154" s="43">
        <v>50000</v>
      </c>
      <c r="D154" s="40" t="s">
        <v>68</v>
      </c>
      <c r="E154" s="44">
        <v>43</v>
      </c>
      <c r="AP154" s="41"/>
    </row>
    <row r="155" spans="1:42" s="40" customFormat="1" ht="18.75" hidden="1" customHeight="1">
      <c r="A155" s="40">
        <v>44</v>
      </c>
      <c r="B155" s="40" t="s">
        <v>74</v>
      </c>
      <c r="C155" s="43">
        <v>60000</v>
      </c>
      <c r="D155" s="40" t="s">
        <v>68</v>
      </c>
      <c r="E155" s="44">
        <v>44</v>
      </c>
      <c r="AP155" s="41"/>
    </row>
    <row r="156" spans="1:42" s="40" customFormat="1" ht="18.75" hidden="1" customHeight="1">
      <c r="A156" s="40">
        <v>45</v>
      </c>
      <c r="B156" s="40" t="s">
        <v>96</v>
      </c>
      <c r="C156" s="43">
        <v>70000</v>
      </c>
      <c r="D156" s="40" t="s">
        <v>68</v>
      </c>
      <c r="E156" s="44">
        <v>45</v>
      </c>
      <c r="AP156" s="41"/>
    </row>
    <row r="157" spans="1:42" s="40" customFormat="1" ht="18.75" hidden="1" customHeight="1">
      <c r="A157" s="40">
        <v>46</v>
      </c>
      <c r="B157" s="40" t="s">
        <v>63</v>
      </c>
      <c r="C157" s="43">
        <v>10000</v>
      </c>
      <c r="D157" s="40" t="s">
        <v>68</v>
      </c>
      <c r="E157" s="44">
        <v>46</v>
      </c>
      <c r="AP157" s="41"/>
    </row>
    <row r="158" spans="1:42" s="40" customFormat="1" ht="18.75" hidden="1" customHeight="1">
      <c r="A158" s="40">
        <v>47</v>
      </c>
      <c r="B158" s="40" t="s">
        <v>75</v>
      </c>
      <c r="C158" s="43">
        <v>15000</v>
      </c>
      <c r="D158" s="40" t="s">
        <v>68</v>
      </c>
      <c r="E158" s="44">
        <v>47</v>
      </c>
      <c r="AP158" s="41"/>
    </row>
    <row r="159" spans="1:42" s="40" customFormat="1" ht="18.75" hidden="1" customHeight="1">
      <c r="A159" s="40">
        <v>48</v>
      </c>
      <c r="B159" s="40" t="s">
        <v>76</v>
      </c>
      <c r="C159" s="43">
        <v>10000</v>
      </c>
      <c r="D159" s="40" t="s">
        <v>68</v>
      </c>
      <c r="E159" s="44">
        <v>48</v>
      </c>
      <c r="AP159" s="41"/>
    </row>
    <row r="160" spans="1:42" s="40" customFormat="1" ht="18.75" hidden="1" customHeight="1">
      <c r="A160" s="40">
        <v>49</v>
      </c>
      <c r="B160" s="40" t="s">
        <v>77</v>
      </c>
      <c r="C160" s="43">
        <v>20000</v>
      </c>
      <c r="D160" s="40" t="s">
        <v>68</v>
      </c>
      <c r="E160" s="44">
        <v>49</v>
      </c>
      <c r="AP160" s="41"/>
    </row>
    <row r="161" spans="1:42" s="40" customFormat="1" ht="18.75" hidden="1" customHeight="1">
      <c r="A161" s="40">
        <v>50</v>
      </c>
      <c r="B161" s="40" t="s">
        <v>78</v>
      </c>
      <c r="C161" s="43">
        <v>30000</v>
      </c>
      <c r="D161" s="40" t="s">
        <v>68</v>
      </c>
      <c r="E161" s="44">
        <v>50</v>
      </c>
      <c r="AP161" s="41"/>
    </row>
    <row r="162" spans="1:42" s="40" customFormat="1" ht="18.75" hidden="1" customHeight="1">
      <c r="A162" s="40">
        <v>51</v>
      </c>
      <c r="B162" s="40" t="s">
        <v>79</v>
      </c>
      <c r="C162" s="43">
        <v>40000</v>
      </c>
      <c r="D162" s="40" t="s">
        <v>68</v>
      </c>
      <c r="E162" s="44">
        <v>51</v>
      </c>
      <c r="AP162" s="41"/>
    </row>
    <row r="163" spans="1:42" s="40" customFormat="1" ht="18.75" hidden="1" customHeight="1">
      <c r="A163" s="40">
        <v>52</v>
      </c>
      <c r="B163" s="40" t="s">
        <v>80</v>
      </c>
      <c r="C163" s="43">
        <v>50000</v>
      </c>
      <c r="D163" s="40" t="s">
        <v>68</v>
      </c>
      <c r="E163" s="44">
        <v>52</v>
      </c>
      <c r="AP163" s="41"/>
    </row>
    <row r="164" spans="1:42" s="40" customFormat="1" ht="18.75" hidden="1" customHeight="1">
      <c r="A164" s="40">
        <v>53</v>
      </c>
      <c r="B164" s="40" t="s">
        <v>81</v>
      </c>
      <c r="C164" s="43">
        <v>60000</v>
      </c>
      <c r="D164" s="40" t="s">
        <v>68</v>
      </c>
      <c r="E164" s="44">
        <v>53</v>
      </c>
      <c r="AP164" s="41"/>
    </row>
    <row r="165" spans="1:42" s="40" customFormat="1" ht="18.75" hidden="1" customHeight="1">
      <c r="A165" s="40">
        <v>54</v>
      </c>
      <c r="B165" s="40" t="s">
        <v>82</v>
      </c>
      <c r="C165" s="43">
        <v>70000</v>
      </c>
      <c r="D165" s="40" t="s">
        <v>68</v>
      </c>
      <c r="E165" s="44">
        <v>54</v>
      </c>
      <c r="AP165" s="41"/>
    </row>
    <row r="166" spans="1:42" s="40" customFormat="1" ht="18.75" hidden="1" customHeight="1">
      <c r="A166" s="40">
        <v>55</v>
      </c>
      <c r="B166" s="40" t="s">
        <v>83</v>
      </c>
      <c r="C166" s="43">
        <v>10000</v>
      </c>
      <c r="D166" s="40" t="s">
        <v>68</v>
      </c>
      <c r="E166" s="44">
        <v>55</v>
      </c>
      <c r="AP166" s="41"/>
    </row>
    <row r="167" spans="1:42" s="40" customFormat="1" ht="18.75" hidden="1" customHeight="1">
      <c r="A167" s="40">
        <v>56</v>
      </c>
      <c r="B167" s="40" t="s">
        <v>84</v>
      </c>
      <c r="C167" s="43">
        <v>20000</v>
      </c>
      <c r="D167" s="40" t="s">
        <v>68</v>
      </c>
      <c r="E167" s="44">
        <v>56</v>
      </c>
      <c r="AP167" s="41"/>
    </row>
    <row r="168" spans="1:42" s="40" customFormat="1" ht="18.75" hidden="1" customHeight="1">
      <c r="B168" s="44"/>
      <c r="C168" s="44"/>
      <c r="D168" s="44"/>
      <c r="E168" s="44"/>
      <c r="G168" s="44"/>
      <c r="AP168" s="41"/>
    </row>
    <row r="169" spans="1:42" s="40" customFormat="1" ht="18.75" customHeight="1">
      <c r="AP169" s="41"/>
    </row>
    <row r="170" spans="1:42" s="40" customFormat="1" ht="18.75" customHeight="1">
      <c r="AP170" s="41"/>
    </row>
    <row r="171" spans="1:42" s="40" customFormat="1" ht="18.75" customHeight="1">
      <c r="AP171" s="41"/>
    </row>
    <row r="172" spans="1:42" s="40" customFormat="1" ht="18.75" customHeight="1">
      <c r="AP172" s="41"/>
    </row>
    <row r="173" spans="1:42" s="40" customFormat="1" ht="18.75" customHeight="1">
      <c r="AP173" s="41"/>
    </row>
    <row r="174" spans="1:42" s="40" customFormat="1" ht="18.75" customHeight="1">
      <c r="AP174" s="41"/>
    </row>
    <row r="175" spans="1:42" s="40" customFormat="1" ht="18.75" customHeight="1">
      <c r="AP175" s="41"/>
    </row>
    <row r="176" spans="1:42" s="40" customFormat="1" ht="18.75" customHeight="1">
      <c r="AP176" s="41"/>
    </row>
    <row r="177" spans="42:42" s="40" customFormat="1" ht="18.75" customHeight="1">
      <c r="AP177" s="41"/>
    </row>
  </sheetData>
  <sheetProtection algorithmName="SHA-512" hashValue="iW/7A5jnRsi3qE/0JK3Jw1687LRsOPY/WD97kFNoUUepJabqTpcHpq4liF5YUzq87Uv9NLSUFwSxJ9NfAsg1EA==" saltValue="QCi3L34r03X2kwDadH3Xjw==" spinCount="100000" sheet="1" selectLockedCells="1" autoFilter="0"/>
  <mergeCells count="97">
    <mergeCell ref="B40:AM40"/>
    <mergeCell ref="A36:D36"/>
    <mergeCell ref="E36:I36"/>
    <mergeCell ref="J36:AM36"/>
    <mergeCell ref="A38:AM38"/>
    <mergeCell ref="B39:AM39"/>
    <mergeCell ref="A108:AM108"/>
    <mergeCell ref="B109:W109"/>
    <mergeCell ref="X109:AM109"/>
    <mergeCell ref="B110:W110"/>
    <mergeCell ref="X110:AM110"/>
    <mergeCell ref="A32:D32"/>
    <mergeCell ref="E32:I32"/>
    <mergeCell ref="J32:AM32"/>
    <mergeCell ref="A33:D33"/>
    <mergeCell ref="E33:I33"/>
    <mergeCell ref="J33:AM33"/>
    <mergeCell ref="A34:D34"/>
    <mergeCell ref="E34:I34"/>
    <mergeCell ref="J34:AM34"/>
    <mergeCell ref="A35:D35"/>
    <mergeCell ref="E35:I35"/>
    <mergeCell ref="J35:AM35"/>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6:F26"/>
    <mergeCell ref="G26:J26"/>
    <mergeCell ref="K26:S26"/>
    <mergeCell ref="T26:AM26"/>
    <mergeCell ref="A30:D30"/>
    <mergeCell ref="E30:I30"/>
    <mergeCell ref="J30:AM30"/>
    <mergeCell ref="A22:D22"/>
    <mergeCell ref="E22:I22"/>
    <mergeCell ref="J22:AM22"/>
    <mergeCell ref="A25:F25"/>
    <mergeCell ref="G25:AM25"/>
    <mergeCell ref="A18:D18"/>
    <mergeCell ref="E18:I18"/>
    <mergeCell ref="J18:AM18"/>
    <mergeCell ref="A19:D19"/>
    <mergeCell ref="E19:I19"/>
    <mergeCell ref="J19:AM19"/>
    <mergeCell ref="A20:D20"/>
    <mergeCell ref="E20:I20"/>
    <mergeCell ref="J20:AM20"/>
    <mergeCell ref="A21:D21"/>
    <mergeCell ref="E21:I21"/>
    <mergeCell ref="J21:AM21"/>
    <mergeCell ref="A16:D16"/>
    <mergeCell ref="E16:I16"/>
    <mergeCell ref="J16:AM16"/>
    <mergeCell ref="A17:D17"/>
    <mergeCell ref="E17:I17"/>
    <mergeCell ref="J17:AM17"/>
    <mergeCell ref="A12:D12"/>
    <mergeCell ref="E12:AM12"/>
    <mergeCell ref="A13:D13"/>
    <mergeCell ref="E13:AM13"/>
    <mergeCell ref="AD15:AG15"/>
    <mergeCell ref="AH15:AL15"/>
    <mergeCell ref="B15:D15"/>
    <mergeCell ref="E15:H15"/>
    <mergeCell ref="J15:M15"/>
    <mergeCell ref="N15:R15"/>
    <mergeCell ref="T15:W15"/>
    <mergeCell ref="X15:AB15"/>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s>
  <phoneticPr fontId="5"/>
  <conditionalFormatting sqref="A2:AM2">
    <cfRule type="containsText" dxfId="3" priority="1" operator="containsText" text="エラー">
      <formula>NOT(ISERROR(SEARCH("エラー",A2)))</formula>
    </cfRule>
  </conditionalFormatting>
  <dataValidations count="5">
    <dataValidation type="list" imeMode="disabled" allowBlank="1" showInputMessage="1" showErrorMessage="1" sqref="A39:A104" xr:uid="{00000000-0002-0000-0E00-000000000000}">
      <formula1>"○"</formula1>
    </dataValidation>
    <dataValidation imeMode="fullKatakana" allowBlank="1" showInputMessage="1" showErrorMessage="1" sqref="L3:AF3" xr:uid="{C4E7DCE0-4610-41FC-9C30-0A3A03C156B6}"/>
    <dataValidation imeMode="off" allowBlank="1" showInputMessage="1" showErrorMessage="1" sqref="AC8:AM8 P8:Y8" xr:uid="{00000000-0002-0000-0E00-000002000000}"/>
    <dataValidation type="textLength" imeMode="disabled" operator="equal" allowBlank="1" showInputMessage="1" showErrorMessage="1" errorTitle="事業所番号" error="10桁で入力してください。" sqref="AG4:AM4" xr:uid="{7FAFD5E5-987F-4FF1-8C8F-33E31C890AC4}">
      <formula1>10</formula1>
    </dataValidation>
    <dataValidation type="list" allowBlank="1" showInputMessage="1" showErrorMessage="1" sqref="A109:A110" xr:uid="{00000000-0002-0000-0E00-000004000000}">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E00-000005000000}">
          <x14:formula1>
            <xm:f>プルダウン!$I$1:$I$2</xm:f>
          </x14:formula1>
          <xm:sqref>G26:J26</xm:sqref>
        </x14:dataValidation>
        <x14:dataValidation type="list" allowBlank="1" showInputMessage="1" showErrorMessage="1" xr:uid="{00000000-0002-0000-0E00-000006000000}">
          <x14:formula1>
            <xm:f>プルダウン!$H$1:$H$3</xm:f>
          </x14:formula1>
          <xm:sqref>A17:D21 A31:D35</xm:sqref>
        </x14:dataValidation>
        <x14:dataValidation type="list" allowBlank="1" showInputMessage="1" showErrorMessage="1" xr:uid="{00000000-0002-0000-0E00-000007000000}">
          <x14:formula1>
            <xm:f>プルダウン!$B$1:$B$3</xm:f>
          </x14:formula1>
          <xm:sqref>L5:AK5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V177"/>
  <sheetViews>
    <sheetView showGridLines="0" view="pageBreakPreview" topLeftCell="A9" zoomScaleNormal="120" zoomScaleSheetLayoutView="100" workbookViewId="0">
      <selection activeCell="J31" sqref="J31:AM31"/>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168</v>
      </c>
    </row>
    <row r="2" spans="1:47" ht="14">
      <c r="A2" s="281" t="str">
        <f>IF(AG4&lt;&gt;"",IF(OR(AU4&lt;&gt;"",AU11&lt;&gt;"",AU24&lt;&gt;""),"エラー：未入力の項目がありますので、入力してください。",""),"")</f>
        <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row>
    <row r="3" spans="1:47" s="28" customFormat="1" ht="12" customHeight="1">
      <c r="A3" s="283" t="s">
        <v>21</v>
      </c>
      <c r="B3" s="56" t="s">
        <v>0</v>
      </c>
      <c r="C3" s="57"/>
      <c r="D3" s="57"/>
      <c r="E3" s="56"/>
      <c r="F3" s="56"/>
      <c r="G3" s="56"/>
      <c r="H3" s="56"/>
      <c r="I3" s="56"/>
      <c r="J3" s="56"/>
      <c r="K3" s="58"/>
      <c r="L3" s="286"/>
      <c r="M3" s="286"/>
      <c r="N3" s="286"/>
      <c r="O3" s="286"/>
      <c r="P3" s="286"/>
      <c r="Q3" s="286"/>
      <c r="R3" s="286"/>
      <c r="S3" s="286"/>
      <c r="T3" s="286"/>
      <c r="U3" s="286"/>
      <c r="V3" s="286"/>
      <c r="W3" s="286"/>
      <c r="X3" s="286"/>
      <c r="Y3" s="286"/>
      <c r="Z3" s="286"/>
      <c r="AA3" s="286"/>
      <c r="AB3" s="286"/>
      <c r="AC3" s="286"/>
      <c r="AD3" s="286"/>
      <c r="AE3" s="286"/>
      <c r="AF3" s="287"/>
      <c r="AG3" s="288" t="s">
        <v>128</v>
      </c>
      <c r="AH3" s="289"/>
      <c r="AI3" s="289"/>
      <c r="AJ3" s="289"/>
      <c r="AK3" s="289"/>
      <c r="AL3" s="289"/>
      <c r="AM3" s="290"/>
      <c r="AP3" s="29"/>
    </row>
    <row r="4" spans="1:47" s="28" customFormat="1" ht="20.25" customHeight="1">
      <c r="A4" s="284"/>
      <c r="B4" s="59" t="s">
        <v>160</v>
      </c>
      <c r="C4" s="60"/>
      <c r="D4" s="60"/>
      <c r="E4" s="59"/>
      <c r="F4" s="59"/>
      <c r="G4" s="59"/>
      <c r="H4" s="59"/>
      <c r="I4" s="59"/>
      <c r="J4" s="59"/>
      <c r="K4" s="61"/>
      <c r="L4" s="257"/>
      <c r="M4" s="258"/>
      <c r="N4" s="258"/>
      <c r="O4" s="258"/>
      <c r="P4" s="258"/>
      <c r="Q4" s="258"/>
      <c r="R4" s="258"/>
      <c r="S4" s="258"/>
      <c r="T4" s="258"/>
      <c r="U4" s="258"/>
      <c r="V4" s="258"/>
      <c r="W4" s="258"/>
      <c r="X4" s="258"/>
      <c r="Y4" s="258"/>
      <c r="Z4" s="258"/>
      <c r="AA4" s="258"/>
      <c r="AB4" s="258"/>
      <c r="AC4" s="258"/>
      <c r="AD4" s="258"/>
      <c r="AE4" s="258"/>
      <c r="AF4" s="259"/>
      <c r="AG4" s="263"/>
      <c r="AH4" s="264"/>
      <c r="AI4" s="264"/>
      <c r="AJ4" s="264"/>
      <c r="AK4" s="264"/>
      <c r="AL4" s="264"/>
      <c r="AM4" s="265"/>
      <c r="AP4" s="239"/>
      <c r="AQ4" s="239"/>
      <c r="AR4" s="239"/>
      <c r="AS4" s="239"/>
      <c r="AT4" s="239"/>
      <c r="AU4" s="71" t="str">
        <f>IF(AG4&lt;&gt;"",IF(OR(L5="",AC8="",L9=""),"基本情報エラー：未入力の項目がありますので、入力してください。",""),"")</f>
        <v/>
      </c>
    </row>
    <row r="5" spans="1:47" s="28" customFormat="1" ht="21.75" customHeight="1">
      <c r="A5" s="284"/>
      <c r="B5" s="240" t="s">
        <v>25</v>
      </c>
      <c r="C5" s="240"/>
      <c r="D5" s="240"/>
      <c r="E5" s="240"/>
      <c r="F5" s="240"/>
      <c r="G5" s="240"/>
      <c r="H5" s="240"/>
      <c r="I5" s="240"/>
      <c r="J5" s="240"/>
      <c r="K5" s="241"/>
      <c r="L5" s="242"/>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4"/>
      <c r="AL5" s="86"/>
      <c r="AM5" s="87"/>
      <c r="AP5" s="41"/>
      <c r="AQ5" s="41"/>
      <c r="AR5" s="41"/>
      <c r="AS5" s="41"/>
      <c r="AT5" s="41"/>
    </row>
    <row r="6" spans="1:47" s="28" customFormat="1" ht="17.25" customHeight="1">
      <c r="A6" s="284"/>
      <c r="B6" s="250" t="s">
        <v>161</v>
      </c>
      <c r="C6" s="250"/>
      <c r="D6" s="250"/>
      <c r="E6" s="250"/>
      <c r="F6" s="250"/>
      <c r="G6" s="250"/>
      <c r="H6" s="250"/>
      <c r="I6" s="250"/>
      <c r="J6" s="250"/>
      <c r="K6" s="251"/>
      <c r="L6" s="92" t="s">
        <v>5</v>
      </c>
      <c r="M6" s="92"/>
      <c r="N6" s="92"/>
      <c r="O6" s="92"/>
      <c r="P6" s="92"/>
      <c r="Q6" s="266"/>
      <c r="R6" s="266"/>
      <c r="S6" s="266"/>
      <c r="T6" s="266"/>
      <c r="U6" s="266"/>
      <c r="V6" s="266"/>
      <c r="W6" s="92" t="s">
        <v>6</v>
      </c>
      <c r="X6" s="92"/>
      <c r="Y6" s="92"/>
      <c r="Z6" s="92"/>
      <c r="AA6" s="92"/>
      <c r="AB6" s="92"/>
      <c r="AC6" s="254"/>
      <c r="AD6" s="254"/>
      <c r="AE6" s="254"/>
      <c r="AF6" s="254"/>
      <c r="AG6" s="254"/>
      <c r="AH6" s="254"/>
      <c r="AI6" s="254"/>
      <c r="AJ6" s="254"/>
      <c r="AK6" s="254"/>
      <c r="AL6" s="254"/>
      <c r="AM6" s="255"/>
      <c r="AP6" s="29"/>
      <c r="AT6" s="256"/>
    </row>
    <row r="7" spans="1:47" s="28" customFormat="1" ht="20.25" customHeight="1">
      <c r="A7" s="284"/>
      <c r="B7" s="252"/>
      <c r="C7" s="252"/>
      <c r="D7" s="252"/>
      <c r="E7" s="252"/>
      <c r="F7" s="252"/>
      <c r="G7" s="252"/>
      <c r="H7" s="252"/>
      <c r="I7" s="252"/>
      <c r="J7" s="252"/>
      <c r="K7" s="253"/>
      <c r="L7" s="257"/>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9"/>
      <c r="AP7" s="29"/>
      <c r="AT7" s="256"/>
    </row>
    <row r="8" spans="1:47" s="28" customFormat="1" ht="21" customHeight="1">
      <c r="A8" s="284"/>
      <c r="B8" s="62" t="s">
        <v>7</v>
      </c>
      <c r="C8" s="80"/>
      <c r="D8" s="80"/>
      <c r="E8" s="62"/>
      <c r="F8" s="62"/>
      <c r="G8" s="62"/>
      <c r="H8" s="62"/>
      <c r="I8" s="62"/>
      <c r="J8" s="62"/>
      <c r="K8" s="63"/>
      <c r="L8" s="260" t="s">
        <v>8</v>
      </c>
      <c r="M8" s="261"/>
      <c r="N8" s="261"/>
      <c r="O8" s="262"/>
      <c r="P8" s="245"/>
      <c r="Q8" s="246"/>
      <c r="R8" s="246"/>
      <c r="S8" s="246"/>
      <c r="T8" s="246"/>
      <c r="U8" s="246"/>
      <c r="V8" s="246"/>
      <c r="W8" s="246"/>
      <c r="X8" s="246"/>
      <c r="Y8" s="246"/>
      <c r="Z8" s="260" t="s">
        <v>24</v>
      </c>
      <c r="AA8" s="261"/>
      <c r="AB8" s="262"/>
      <c r="AC8" s="298"/>
      <c r="AD8" s="248"/>
      <c r="AE8" s="248"/>
      <c r="AF8" s="248"/>
      <c r="AG8" s="248"/>
      <c r="AH8" s="248"/>
      <c r="AI8" s="248"/>
      <c r="AJ8" s="248"/>
      <c r="AK8" s="248"/>
      <c r="AL8" s="248"/>
      <c r="AM8" s="249"/>
      <c r="AO8" s="28" t="str">
        <f>IFERROR(VLOOKUP(AG4,#REF!,8,0),"")</f>
        <v/>
      </c>
      <c r="AP8" s="29"/>
    </row>
    <row r="9" spans="1:47" s="28" customFormat="1" ht="20.25" customHeight="1">
      <c r="A9" s="285"/>
      <c r="B9" s="62" t="s">
        <v>20</v>
      </c>
      <c r="C9" s="80"/>
      <c r="D9" s="80"/>
      <c r="E9" s="62"/>
      <c r="F9" s="62"/>
      <c r="G9" s="62"/>
      <c r="H9" s="62"/>
      <c r="I9" s="62"/>
      <c r="J9" s="62"/>
      <c r="K9" s="63"/>
      <c r="L9" s="293"/>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c r="AP9" s="29"/>
    </row>
    <row r="10" spans="1:47" s="28" customFormat="1" ht="10" customHeight="1">
      <c r="A10" s="54"/>
      <c r="B10" s="2"/>
      <c r="C10" s="3"/>
      <c r="D10" s="3"/>
      <c r="E10" s="2"/>
      <c r="F10" s="2"/>
      <c r="G10" s="2"/>
      <c r="H10" s="2"/>
      <c r="I10" s="2"/>
      <c r="J10" s="2"/>
      <c r="K10" s="2"/>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P10" s="29"/>
    </row>
    <row r="11" spans="1:47" s="28" customFormat="1" ht="19.5" customHeight="1">
      <c r="A11" s="66" t="s">
        <v>291</v>
      </c>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71" t="str">
        <f>IF(E22&lt;&gt;0,IF(OR(E12="",E13="",A17="",J17=""),"基本情報エラー：未入力の項目がありますので、入力してください。",""),"")</f>
        <v/>
      </c>
    </row>
    <row r="12" spans="1:47" s="28" customFormat="1" ht="19.5" customHeight="1">
      <c r="A12" s="291" t="s">
        <v>158</v>
      </c>
      <c r="B12" s="291"/>
      <c r="C12" s="291"/>
      <c r="D12" s="291"/>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P12" s="29"/>
    </row>
    <row r="13" spans="1:47" s="28" customFormat="1" ht="19.5" customHeight="1">
      <c r="A13" s="291" t="s">
        <v>159</v>
      </c>
      <c r="B13" s="291"/>
      <c r="C13" s="291"/>
      <c r="D13" s="291"/>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P13" s="29"/>
    </row>
    <row r="14" spans="1:47" s="28" customFormat="1" ht="10" customHeight="1" thickBot="1">
      <c r="I14" s="30"/>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29"/>
    </row>
    <row r="15" spans="1:47" s="28" customFormat="1" ht="23.25" customHeight="1" thickBot="1">
      <c r="A15" s="67"/>
      <c r="B15" s="191" t="s">
        <v>170</v>
      </c>
      <c r="C15" s="191"/>
      <c r="D15" s="191"/>
      <c r="E15" s="192">
        <f>E22</f>
        <v>0</v>
      </c>
      <c r="F15" s="193"/>
      <c r="G15" s="193"/>
      <c r="H15" s="194"/>
      <c r="I15" s="55" t="s">
        <v>127</v>
      </c>
      <c r="J15" s="191" t="s">
        <v>171</v>
      </c>
      <c r="K15" s="191"/>
      <c r="L15" s="191"/>
      <c r="M15" s="191"/>
      <c r="N15" s="184">
        <v>200000</v>
      </c>
      <c r="O15" s="185"/>
      <c r="P15" s="185"/>
      <c r="Q15" s="185"/>
      <c r="R15" s="185"/>
      <c r="S15" s="89" t="s">
        <v>127</v>
      </c>
      <c r="T15" s="195" t="s">
        <v>169</v>
      </c>
      <c r="U15" s="196"/>
      <c r="V15" s="196"/>
      <c r="W15" s="197"/>
      <c r="X15" s="184">
        <f>MIN(E15,N15)</f>
        <v>0</v>
      </c>
      <c r="Y15" s="185"/>
      <c r="Z15" s="185"/>
      <c r="AA15" s="185"/>
      <c r="AB15" s="185"/>
      <c r="AC15" s="90" t="s">
        <v>127</v>
      </c>
      <c r="AD15" s="186" t="s">
        <v>296</v>
      </c>
      <c r="AE15" s="187"/>
      <c r="AF15" s="187"/>
      <c r="AG15" s="188"/>
      <c r="AH15" s="189">
        <f>ROUNDDOWN(X15*4/5,-3)</f>
        <v>0</v>
      </c>
      <c r="AI15" s="190"/>
      <c r="AJ15" s="190"/>
      <c r="AK15" s="190"/>
      <c r="AL15" s="190"/>
      <c r="AM15" s="91" t="s">
        <v>127</v>
      </c>
      <c r="AP15" s="29"/>
    </row>
    <row r="16" spans="1:47" s="28" customFormat="1" ht="15" customHeight="1">
      <c r="A16" s="232" t="s">
        <v>152</v>
      </c>
      <c r="B16" s="232"/>
      <c r="C16" s="232"/>
      <c r="D16" s="232"/>
      <c r="E16" s="232" t="s">
        <v>157</v>
      </c>
      <c r="F16" s="232"/>
      <c r="G16" s="232"/>
      <c r="H16" s="232"/>
      <c r="I16" s="232"/>
      <c r="J16" s="230" t="s">
        <v>153</v>
      </c>
      <c r="K16" s="230"/>
      <c r="L16" s="230"/>
      <c r="M16" s="230"/>
      <c r="N16" s="230"/>
      <c r="O16" s="230"/>
      <c r="P16" s="230"/>
      <c r="Q16" s="230"/>
      <c r="R16" s="230"/>
      <c r="S16" s="230"/>
      <c r="T16" s="230"/>
      <c r="U16" s="230"/>
      <c r="V16" s="230"/>
      <c r="W16" s="230"/>
      <c r="X16" s="230"/>
      <c r="Y16" s="230"/>
      <c r="Z16" s="230"/>
      <c r="AA16" s="230"/>
      <c r="AB16" s="230"/>
      <c r="AC16" s="230"/>
      <c r="AD16" s="233"/>
      <c r="AE16" s="233"/>
      <c r="AF16" s="233"/>
      <c r="AG16" s="233"/>
      <c r="AH16" s="233"/>
      <c r="AI16" s="233"/>
      <c r="AJ16" s="233"/>
      <c r="AK16" s="233"/>
      <c r="AL16" s="233"/>
      <c r="AM16" s="234"/>
      <c r="AP16" s="29"/>
    </row>
    <row r="17" spans="1:48" s="28" customFormat="1" ht="15" customHeight="1">
      <c r="A17" s="235"/>
      <c r="B17" s="236"/>
      <c r="C17" s="236"/>
      <c r="D17" s="237"/>
      <c r="E17" s="296"/>
      <c r="F17" s="297"/>
      <c r="G17" s="297"/>
      <c r="H17" s="297"/>
      <c r="I17" s="297"/>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P17" s="29"/>
    </row>
    <row r="18" spans="1:48" s="28" customFormat="1" ht="15" customHeight="1">
      <c r="A18" s="221"/>
      <c r="B18" s="222"/>
      <c r="C18" s="222"/>
      <c r="D18" s="223"/>
      <c r="E18" s="201"/>
      <c r="F18" s="202"/>
      <c r="G18" s="202"/>
      <c r="H18" s="202"/>
      <c r="I18" s="202"/>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P18" s="29"/>
    </row>
    <row r="19" spans="1:48" s="28" customFormat="1" ht="15" customHeight="1">
      <c r="A19" s="221"/>
      <c r="B19" s="222"/>
      <c r="C19" s="222"/>
      <c r="D19" s="223"/>
      <c r="E19" s="201"/>
      <c r="F19" s="202"/>
      <c r="G19" s="202"/>
      <c r="H19" s="202"/>
      <c r="I19" s="202"/>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P19" s="29"/>
    </row>
    <row r="20" spans="1:48" s="28" customFormat="1" ht="15" customHeight="1">
      <c r="A20" s="221"/>
      <c r="B20" s="222"/>
      <c r="C20" s="222"/>
      <c r="D20" s="223"/>
      <c r="E20" s="201"/>
      <c r="F20" s="202"/>
      <c r="G20" s="202"/>
      <c r="H20" s="202"/>
      <c r="I20" s="202"/>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P20" s="29"/>
    </row>
    <row r="21" spans="1:48" s="28" customFormat="1" ht="15" customHeight="1">
      <c r="A21" s="225"/>
      <c r="B21" s="226"/>
      <c r="C21" s="226"/>
      <c r="D21" s="227"/>
      <c r="E21" s="203"/>
      <c r="F21" s="204"/>
      <c r="G21" s="204"/>
      <c r="H21" s="204"/>
      <c r="I21" s="204"/>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29"/>
    </row>
    <row r="22" spans="1:48" s="28" customFormat="1" ht="15" customHeight="1">
      <c r="A22" s="198" t="s">
        <v>27</v>
      </c>
      <c r="B22" s="199"/>
      <c r="C22" s="199"/>
      <c r="D22" s="200"/>
      <c r="E22" s="205">
        <f>SUM(E17:I21)</f>
        <v>0</v>
      </c>
      <c r="F22" s="206"/>
      <c r="G22" s="206"/>
      <c r="H22" s="206"/>
      <c r="I22" s="206"/>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P22" s="29"/>
    </row>
    <row r="23" spans="1:48" s="28" customFormat="1" ht="10" customHeight="1">
      <c r="A23" s="54"/>
      <c r="B23" s="2"/>
      <c r="C23" s="3"/>
      <c r="D23" s="3"/>
      <c r="E23" s="2"/>
      <c r="F23" s="2"/>
      <c r="G23" s="2"/>
      <c r="H23" s="2"/>
      <c r="I23" s="2"/>
      <c r="J23" s="2"/>
      <c r="K23" s="2"/>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P23" s="29"/>
    </row>
    <row r="24" spans="1:48" s="28" customFormat="1" ht="19.5" customHeight="1">
      <c r="A24" s="66" t="s">
        <v>292</v>
      </c>
      <c r="I24" s="30"/>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29"/>
      <c r="AU24" s="71" t="str">
        <f>IF(E36&lt;&gt;0,IF(OR(G25="",G26="",G27="",A31="",J31=""),"基本情報エラー：未入力の項目がありますので、入力してください。",""),"")</f>
        <v/>
      </c>
    </row>
    <row r="25" spans="1:48" s="28" customFormat="1" ht="19.5" customHeight="1">
      <c r="A25" s="208" t="s">
        <v>162</v>
      </c>
      <c r="B25" s="209"/>
      <c r="C25" s="209"/>
      <c r="D25" s="209"/>
      <c r="E25" s="209"/>
      <c r="F25" s="209"/>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P25" s="29"/>
      <c r="AU25" s="40" t="s">
        <v>269</v>
      </c>
    </row>
    <row r="26" spans="1:48" s="28" customFormat="1" ht="19.5" customHeight="1">
      <c r="A26" s="208" t="s">
        <v>165</v>
      </c>
      <c r="B26" s="209"/>
      <c r="C26" s="209"/>
      <c r="D26" s="209"/>
      <c r="E26" s="209"/>
      <c r="F26" s="209"/>
      <c r="G26" s="218"/>
      <c r="H26" s="219"/>
      <c r="I26" s="219"/>
      <c r="J26" s="220"/>
      <c r="K26" s="208" t="s">
        <v>164</v>
      </c>
      <c r="L26" s="209"/>
      <c r="M26" s="209"/>
      <c r="N26" s="209"/>
      <c r="O26" s="209"/>
      <c r="P26" s="209"/>
      <c r="Q26" s="209"/>
      <c r="R26" s="209"/>
      <c r="S26" s="211"/>
      <c r="T26" s="215"/>
      <c r="U26" s="216"/>
      <c r="V26" s="216"/>
      <c r="W26" s="216"/>
      <c r="X26" s="216"/>
      <c r="Y26" s="216"/>
      <c r="Z26" s="216"/>
      <c r="AA26" s="216"/>
      <c r="AB26" s="216"/>
      <c r="AC26" s="216"/>
      <c r="AD26" s="216"/>
      <c r="AE26" s="216"/>
      <c r="AF26" s="216"/>
      <c r="AG26" s="216"/>
      <c r="AH26" s="216"/>
      <c r="AI26" s="216"/>
      <c r="AJ26" s="216"/>
      <c r="AK26" s="216"/>
      <c r="AL26" s="216"/>
      <c r="AM26" s="217"/>
      <c r="AP26" s="29"/>
      <c r="AU26" s="74"/>
      <c r="AV26" s="74" t="s">
        <v>284</v>
      </c>
    </row>
    <row r="27" spans="1:48" s="28" customFormat="1" ht="19.5" customHeight="1">
      <c r="A27" s="208" t="s">
        <v>163</v>
      </c>
      <c r="B27" s="209"/>
      <c r="C27" s="209"/>
      <c r="D27" s="209"/>
      <c r="E27" s="209"/>
      <c r="F27" s="211"/>
      <c r="G27" s="212"/>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4"/>
      <c r="AP27" s="29"/>
      <c r="AU27" s="74"/>
      <c r="AV27" s="74" t="str">
        <f>IFERROR(VLOOKUP(G26,AU28:AV29,2,0),"")</f>
        <v/>
      </c>
    </row>
    <row r="28" spans="1:48" s="28" customFormat="1" ht="10" customHeight="1" thickBot="1">
      <c r="I28" s="30"/>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29"/>
      <c r="AU28" s="74" t="s">
        <v>166</v>
      </c>
      <c r="AV28" s="74" t="str">
        <f>G25&amp;"及び"&amp;T26</f>
        <v>及び</v>
      </c>
    </row>
    <row r="29" spans="1:48" s="28" customFormat="1" ht="23.25" customHeight="1" thickBot="1">
      <c r="A29" s="67"/>
      <c r="B29" s="191" t="s">
        <v>170</v>
      </c>
      <c r="C29" s="191"/>
      <c r="D29" s="191"/>
      <c r="E29" s="192">
        <f>E36</f>
        <v>0</v>
      </c>
      <c r="F29" s="193"/>
      <c r="G29" s="193"/>
      <c r="H29" s="194"/>
      <c r="I29" s="55" t="s">
        <v>127</v>
      </c>
      <c r="J29" s="191" t="s">
        <v>171</v>
      </c>
      <c r="K29" s="191"/>
      <c r="L29" s="191"/>
      <c r="M29" s="191"/>
      <c r="N29" s="184">
        <f>IFERROR(VLOOKUP(G26,プルダウン!I1:J2,2,0),0)</f>
        <v>0</v>
      </c>
      <c r="O29" s="185"/>
      <c r="P29" s="185"/>
      <c r="Q29" s="185"/>
      <c r="R29" s="185"/>
      <c r="S29" s="89" t="s">
        <v>127</v>
      </c>
      <c r="T29" s="195" t="s">
        <v>169</v>
      </c>
      <c r="U29" s="196"/>
      <c r="V29" s="196"/>
      <c r="W29" s="197"/>
      <c r="X29" s="184">
        <f>MIN(E29,N29)</f>
        <v>0</v>
      </c>
      <c r="Y29" s="185"/>
      <c r="Z29" s="185"/>
      <c r="AA29" s="185"/>
      <c r="AB29" s="185"/>
      <c r="AC29" s="90" t="s">
        <v>127</v>
      </c>
      <c r="AD29" s="186" t="s">
        <v>296</v>
      </c>
      <c r="AE29" s="187"/>
      <c r="AF29" s="187"/>
      <c r="AG29" s="188"/>
      <c r="AH29" s="189">
        <f>ROUNDDOWN(X29*4/5,-3)</f>
        <v>0</v>
      </c>
      <c r="AI29" s="190"/>
      <c r="AJ29" s="190"/>
      <c r="AK29" s="190"/>
      <c r="AL29" s="190"/>
      <c r="AM29" s="91" t="s">
        <v>127</v>
      </c>
      <c r="AP29" s="29"/>
      <c r="AU29" s="74" t="s">
        <v>167</v>
      </c>
      <c r="AV29" s="74">
        <f>G25</f>
        <v>0</v>
      </c>
    </row>
    <row r="30" spans="1:48" s="28" customFormat="1" ht="15" customHeight="1">
      <c r="A30" s="229" t="s">
        <v>152</v>
      </c>
      <c r="B30" s="230"/>
      <c r="C30" s="230"/>
      <c r="D30" s="231"/>
      <c r="E30" s="232" t="s">
        <v>157</v>
      </c>
      <c r="F30" s="232"/>
      <c r="G30" s="232"/>
      <c r="H30" s="232"/>
      <c r="I30" s="232"/>
      <c r="J30" s="230" t="s">
        <v>153</v>
      </c>
      <c r="K30" s="230"/>
      <c r="L30" s="230"/>
      <c r="M30" s="230"/>
      <c r="N30" s="230"/>
      <c r="O30" s="230"/>
      <c r="P30" s="230"/>
      <c r="Q30" s="230"/>
      <c r="R30" s="230"/>
      <c r="S30" s="230"/>
      <c r="T30" s="230"/>
      <c r="U30" s="230"/>
      <c r="V30" s="230"/>
      <c r="W30" s="230"/>
      <c r="X30" s="230"/>
      <c r="Y30" s="230"/>
      <c r="Z30" s="230"/>
      <c r="AA30" s="230"/>
      <c r="AB30" s="230"/>
      <c r="AC30" s="230"/>
      <c r="AD30" s="233"/>
      <c r="AE30" s="233"/>
      <c r="AF30" s="233"/>
      <c r="AG30" s="233"/>
      <c r="AH30" s="233"/>
      <c r="AI30" s="233"/>
      <c r="AJ30" s="233"/>
      <c r="AK30" s="233"/>
      <c r="AL30" s="233"/>
      <c r="AM30" s="234"/>
      <c r="AP30" s="29"/>
    </row>
    <row r="31" spans="1:48" s="28" customFormat="1" ht="15" customHeight="1">
      <c r="A31" s="235"/>
      <c r="B31" s="236"/>
      <c r="C31" s="236"/>
      <c r="D31" s="237"/>
      <c r="E31" s="296"/>
      <c r="F31" s="297"/>
      <c r="G31" s="297"/>
      <c r="H31" s="297"/>
      <c r="I31" s="297"/>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P31" s="29"/>
    </row>
    <row r="32" spans="1:48" s="28" customFormat="1" ht="15" customHeight="1">
      <c r="A32" s="221"/>
      <c r="B32" s="222"/>
      <c r="C32" s="222"/>
      <c r="D32" s="223"/>
      <c r="E32" s="201"/>
      <c r="F32" s="202"/>
      <c r="G32" s="202"/>
      <c r="H32" s="202"/>
      <c r="I32" s="202"/>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P32" s="29"/>
    </row>
    <row r="33" spans="1:42" s="28" customFormat="1" ht="15" customHeight="1">
      <c r="A33" s="221"/>
      <c r="B33" s="222"/>
      <c r="C33" s="222"/>
      <c r="D33" s="223"/>
      <c r="E33" s="201"/>
      <c r="F33" s="202"/>
      <c r="G33" s="202"/>
      <c r="H33" s="202"/>
      <c r="I33" s="202"/>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P33" s="29"/>
    </row>
    <row r="34" spans="1:42" s="28" customFormat="1" ht="15" customHeight="1">
      <c r="A34" s="221"/>
      <c r="B34" s="222"/>
      <c r="C34" s="222"/>
      <c r="D34" s="223"/>
      <c r="E34" s="201"/>
      <c r="F34" s="202"/>
      <c r="G34" s="202"/>
      <c r="H34" s="202"/>
      <c r="I34" s="202"/>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P34" s="29"/>
    </row>
    <row r="35" spans="1:42" s="28" customFormat="1" ht="15" customHeight="1">
      <c r="A35" s="225"/>
      <c r="B35" s="226"/>
      <c r="C35" s="226"/>
      <c r="D35" s="227"/>
      <c r="E35" s="203"/>
      <c r="F35" s="204"/>
      <c r="G35" s="204"/>
      <c r="H35" s="204"/>
      <c r="I35" s="204"/>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29"/>
    </row>
    <row r="36" spans="1:42" s="28" customFormat="1" ht="15" customHeight="1">
      <c r="A36" s="198" t="s">
        <v>27</v>
      </c>
      <c r="B36" s="199"/>
      <c r="C36" s="199"/>
      <c r="D36" s="200"/>
      <c r="E36" s="205">
        <f>SUM(E31:I35)</f>
        <v>0</v>
      </c>
      <c r="F36" s="206"/>
      <c r="G36" s="206"/>
      <c r="H36" s="206"/>
      <c r="I36" s="206"/>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P36" s="29"/>
    </row>
    <row r="37" spans="1:42" ht="10" customHeight="1" thickBot="1">
      <c r="A37" s="31"/>
      <c r="B37" s="31"/>
      <c r="C37" s="31"/>
      <c r="D37" s="31"/>
      <c r="E37" s="31"/>
      <c r="F37" s="32"/>
      <c r="G37" s="32"/>
      <c r="H37" s="32"/>
      <c r="I37" s="32"/>
      <c r="J37" s="32"/>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row>
    <row r="38" spans="1:42" ht="24.75" customHeight="1" thickBot="1">
      <c r="A38" s="292" t="s">
        <v>86</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P38" s="47" t="str">
        <f>IF(COUNTIF(A39:A40,"○")=2,"OK","NG")</f>
        <v>NG</v>
      </c>
    </row>
    <row r="39" spans="1:42" ht="42.75" customHeight="1">
      <c r="A39" s="64"/>
      <c r="B39" s="272" t="s">
        <v>129</v>
      </c>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row>
    <row r="40" spans="1:42" ht="25.5" customHeight="1">
      <c r="A40" s="64"/>
      <c r="B40" s="273" t="s">
        <v>131</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row>
    <row r="41" spans="1:42" ht="8.25" customHeight="1">
      <c r="A41" s="34"/>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42"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42"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42"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42"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42"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42"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42"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39"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39"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39"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39"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39"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39"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39"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39"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39"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39"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row>
    <row r="91" spans="1:39" ht="26.25" hidden="1" customHeight="1">
      <c r="A91" s="36"/>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row>
    <row r="92" spans="1:39" ht="26.25" hidden="1" customHeight="1">
      <c r="A92" s="36"/>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row>
    <row r="93" spans="1:39" ht="26.25" hidden="1" customHeight="1">
      <c r="A93" s="36"/>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row>
    <row r="94" spans="1:39" ht="26.25" hidden="1" customHeight="1">
      <c r="A94" s="36"/>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row>
    <row r="95" spans="1:39" ht="26.25" hidden="1" customHeight="1">
      <c r="A95" s="36"/>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row>
    <row r="96" spans="1:39" ht="26.25" hidden="1" customHeight="1">
      <c r="A96" s="36"/>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row>
    <row r="97" spans="1:43" ht="26.25" hidden="1" customHeight="1">
      <c r="A97" s="36"/>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row>
    <row r="98" spans="1:43" ht="26.25" hidden="1" customHeight="1">
      <c r="A98" s="36"/>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row>
    <row r="99" spans="1:43" ht="26.25" hidden="1" customHeight="1">
      <c r="A99" s="36"/>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row>
    <row r="100" spans="1:43" ht="26.25" hidden="1" customHeight="1">
      <c r="A100" s="36"/>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row>
    <row r="101" spans="1:43" ht="26.25" hidden="1" customHeight="1">
      <c r="A101" s="36"/>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row>
    <row r="102" spans="1:43" ht="26.25" hidden="1" customHeight="1">
      <c r="A102" s="36"/>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row>
    <row r="103" spans="1:43" ht="26.25" hidden="1" customHeight="1">
      <c r="A103" s="36"/>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row>
    <row r="104" spans="1:43" ht="26.25" hidden="1" customHeight="1">
      <c r="A104" s="36"/>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P104" s="23" t="str">
        <f>IF(COUNTIF(A109:A110,"○")=2,"国保連へ申請","都道府県へ直接申請")</f>
        <v>都道府県へ直接申請</v>
      </c>
    </row>
    <row r="105" spans="1:43" ht="24.75" hidden="1" customHeight="1">
      <c r="AP105" s="37" t="str">
        <f>IF(COUNTIF(A109:A110,"○")=2,"国保連へ申請","都道府県へ直接申請")</f>
        <v>都道府県へ直接申請</v>
      </c>
      <c r="AQ105" s="38"/>
    </row>
    <row r="106" spans="1:43" ht="25.5" hidden="1" customHeight="1"/>
    <row r="107" spans="1:43" ht="25.5" hidden="1" customHeight="1" thickBot="1"/>
    <row r="108" spans="1:43" ht="20.25" hidden="1" customHeight="1" thickBot="1">
      <c r="A108" s="274" t="s">
        <v>87</v>
      </c>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6"/>
      <c r="AP108" s="37"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39"/>
    </row>
    <row r="109" spans="1:43" ht="13.5" hidden="1" customHeight="1" thickBot="1">
      <c r="A109" s="33"/>
      <c r="B109" s="277" t="s">
        <v>91</v>
      </c>
      <c r="C109" s="277"/>
      <c r="D109" s="277"/>
      <c r="E109" s="277"/>
      <c r="F109" s="277"/>
      <c r="G109" s="277"/>
      <c r="H109" s="277"/>
      <c r="I109" s="277"/>
      <c r="J109" s="277"/>
      <c r="K109" s="277"/>
      <c r="L109" s="277"/>
      <c r="M109" s="277"/>
      <c r="N109" s="277"/>
      <c r="O109" s="277"/>
      <c r="P109" s="277"/>
      <c r="Q109" s="277"/>
      <c r="R109" s="277"/>
      <c r="S109" s="277"/>
      <c r="T109" s="277"/>
      <c r="U109" s="277"/>
      <c r="V109" s="277"/>
      <c r="W109" s="278"/>
      <c r="X109" s="279" t="s">
        <v>102</v>
      </c>
      <c r="Y109" s="279"/>
      <c r="Z109" s="279"/>
      <c r="AA109" s="279"/>
      <c r="AB109" s="279"/>
      <c r="AC109" s="279"/>
      <c r="AD109" s="279"/>
      <c r="AE109" s="279"/>
      <c r="AF109" s="279"/>
      <c r="AG109" s="279"/>
      <c r="AH109" s="279"/>
      <c r="AI109" s="279"/>
      <c r="AJ109" s="279"/>
      <c r="AK109" s="279"/>
      <c r="AL109" s="279"/>
      <c r="AM109" s="280"/>
    </row>
    <row r="110" spans="1:43" ht="13.5" hidden="1" customHeight="1" thickBot="1">
      <c r="A110" s="33"/>
      <c r="B110" s="267" t="s">
        <v>92</v>
      </c>
      <c r="C110" s="267"/>
      <c r="D110" s="267"/>
      <c r="E110" s="268"/>
      <c r="F110" s="267"/>
      <c r="G110" s="267"/>
      <c r="H110" s="267"/>
      <c r="I110" s="267"/>
      <c r="J110" s="267"/>
      <c r="K110" s="267"/>
      <c r="L110" s="267"/>
      <c r="M110" s="267"/>
      <c r="N110" s="267"/>
      <c r="O110" s="267"/>
      <c r="P110" s="267"/>
      <c r="Q110" s="267"/>
      <c r="R110" s="267"/>
      <c r="S110" s="267"/>
      <c r="T110" s="267"/>
      <c r="U110" s="267"/>
      <c r="V110" s="267"/>
      <c r="W110" s="269"/>
      <c r="X110" s="270" t="s">
        <v>85</v>
      </c>
      <c r="Y110" s="270"/>
      <c r="Z110" s="270"/>
      <c r="AA110" s="270"/>
      <c r="AB110" s="270"/>
      <c r="AC110" s="270"/>
      <c r="AD110" s="270"/>
      <c r="AE110" s="270"/>
      <c r="AF110" s="270"/>
      <c r="AG110" s="270"/>
      <c r="AH110" s="270"/>
      <c r="AI110" s="270"/>
      <c r="AJ110" s="270"/>
      <c r="AK110" s="270"/>
      <c r="AL110" s="270"/>
      <c r="AM110" s="271"/>
    </row>
    <row r="111" spans="1:43" s="40" customFormat="1" ht="18.75" hidden="1" customHeight="1">
      <c r="C111" s="41" t="s">
        <v>64</v>
      </c>
      <c r="AP111" s="41"/>
    </row>
    <row r="112" spans="1:43" s="40" customFormat="1" ht="18.75" hidden="1" customHeight="1">
      <c r="A112" s="40">
        <v>1</v>
      </c>
      <c r="B112" s="42" t="s">
        <v>37</v>
      </c>
      <c r="C112" s="43">
        <v>10000</v>
      </c>
      <c r="D112" s="40" t="s">
        <v>38</v>
      </c>
      <c r="E112" s="44">
        <v>1</v>
      </c>
      <c r="H112" s="40" t="s">
        <v>116</v>
      </c>
      <c r="AP112" s="41"/>
    </row>
    <row r="113" spans="1:42" s="40" customFormat="1" ht="18.75" hidden="1" customHeight="1">
      <c r="A113" s="40">
        <v>2</v>
      </c>
      <c r="B113" s="42" t="s">
        <v>39</v>
      </c>
      <c r="C113" s="43">
        <v>15000</v>
      </c>
      <c r="D113" s="40" t="s">
        <v>38</v>
      </c>
      <c r="E113" s="44">
        <v>2</v>
      </c>
      <c r="H113" s="40" t="s">
        <v>117</v>
      </c>
      <c r="AP113" s="41"/>
    </row>
    <row r="114" spans="1:42" s="40" customFormat="1" ht="18.75" hidden="1" customHeight="1">
      <c r="A114" s="40">
        <v>3</v>
      </c>
      <c r="B114" s="42" t="s">
        <v>40</v>
      </c>
      <c r="C114" s="43">
        <v>20000</v>
      </c>
      <c r="D114" s="40" t="s">
        <v>38</v>
      </c>
      <c r="E114" s="44">
        <v>3</v>
      </c>
      <c r="H114" s="40" t="s">
        <v>118</v>
      </c>
      <c r="AP114" s="41"/>
    </row>
    <row r="115" spans="1:42" s="40" customFormat="1" ht="18.75" hidden="1" customHeight="1">
      <c r="A115" s="40">
        <v>4</v>
      </c>
      <c r="B115" s="42" t="s">
        <v>41</v>
      </c>
      <c r="C115" s="43">
        <v>10000</v>
      </c>
      <c r="D115" s="40" t="s">
        <v>38</v>
      </c>
      <c r="E115" s="44">
        <v>4</v>
      </c>
      <c r="H115" s="40" t="s">
        <v>119</v>
      </c>
      <c r="AP115" s="41"/>
    </row>
    <row r="116" spans="1:42" s="40" customFormat="1" ht="18.75" hidden="1" customHeight="1">
      <c r="A116" s="40">
        <v>5</v>
      </c>
      <c r="B116" s="42" t="s">
        <v>11</v>
      </c>
      <c r="C116" s="43">
        <v>10000</v>
      </c>
      <c r="D116" s="40" t="s">
        <v>38</v>
      </c>
      <c r="E116" s="44">
        <v>5</v>
      </c>
      <c r="H116" s="40" t="s">
        <v>120</v>
      </c>
      <c r="AP116" s="41"/>
    </row>
    <row r="117" spans="1:42" s="40" customFormat="1" ht="18.75" hidden="1" customHeight="1">
      <c r="A117" s="40">
        <v>6</v>
      </c>
      <c r="B117" s="42" t="s">
        <v>42</v>
      </c>
      <c r="C117" s="43">
        <v>10000</v>
      </c>
      <c r="D117" s="40" t="s">
        <v>38</v>
      </c>
      <c r="E117" s="44">
        <v>6</v>
      </c>
      <c r="H117" s="40" t="s">
        <v>121</v>
      </c>
      <c r="AP117" s="41"/>
    </row>
    <row r="118" spans="1:42" s="40" customFormat="1" ht="18.75" hidden="1" customHeight="1">
      <c r="A118" s="40">
        <v>7</v>
      </c>
      <c r="B118" s="42" t="s">
        <v>43</v>
      </c>
      <c r="C118" s="43">
        <v>15000</v>
      </c>
      <c r="D118" s="40" t="s">
        <v>38</v>
      </c>
      <c r="E118" s="44">
        <v>7</v>
      </c>
      <c r="H118" s="40" t="s">
        <v>122</v>
      </c>
      <c r="AP118" s="41"/>
    </row>
    <row r="119" spans="1:42" s="40" customFormat="1" ht="18.75" hidden="1" customHeight="1">
      <c r="A119" s="40">
        <v>8</v>
      </c>
      <c r="B119" s="42" t="s">
        <v>44</v>
      </c>
      <c r="C119" s="43">
        <v>20000</v>
      </c>
      <c r="D119" s="40" t="s">
        <v>38</v>
      </c>
      <c r="E119" s="44">
        <v>8</v>
      </c>
      <c r="H119" s="40" t="s">
        <v>123</v>
      </c>
      <c r="AP119" s="41"/>
    </row>
    <row r="120" spans="1:42" s="40" customFormat="1" ht="18.75" hidden="1" customHeight="1">
      <c r="A120" s="40">
        <v>9</v>
      </c>
      <c r="B120" s="42" t="s">
        <v>22</v>
      </c>
      <c r="C120" s="43">
        <v>10000</v>
      </c>
      <c r="D120" s="40" t="s">
        <v>38</v>
      </c>
      <c r="E120" s="44">
        <v>9</v>
      </c>
      <c r="H120" s="40" t="s">
        <v>113</v>
      </c>
      <c r="AP120" s="41"/>
    </row>
    <row r="121" spans="1:42" s="40" customFormat="1" ht="18.75" hidden="1" customHeight="1">
      <c r="A121" s="40">
        <v>10</v>
      </c>
      <c r="B121" s="42" t="s">
        <v>65</v>
      </c>
      <c r="C121" s="43">
        <v>5000</v>
      </c>
      <c r="D121" s="40" t="s">
        <v>38</v>
      </c>
      <c r="E121" s="44">
        <v>10</v>
      </c>
      <c r="H121" s="40" t="s">
        <v>114</v>
      </c>
      <c r="AP121" s="41"/>
    </row>
    <row r="122" spans="1:42" s="40" customFormat="1" ht="18.75" hidden="1" customHeight="1">
      <c r="A122" s="40">
        <v>11</v>
      </c>
      <c r="B122" s="40" t="s">
        <v>66</v>
      </c>
      <c r="C122" s="43">
        <v>10000</v>
      </c>
      <c r="D122" s="40" t="s">
        <v>38</v>
      </c>
      <c r="E122" s="44">
        <v>11</v>
      </c>
      <c r="H122" s="5" t="s">
        <v>112</v>
      </c>
      <c r="AP122" s="41"/>
    </row>
    <row r="123" spans="1:42" s="40" customFormat="1" ht="18.75" hidden="1" customHeight="1">
      <c r="A123" s="40">
        <v>12</v>
      </c>
      <c r="B123" s="40" t="s">
        <v>47</v>
      </c>
      <c r="C123" s="43">
        <v>10000</v>
      </c>
      <c r="D123" s="40" t="s">
        <v>38</v>
      </c>
      <c r="E123" s="44">
        <v>12</v>
      </c>
      <c r="AP123" s="41"/>
    </row>
    <row r="124" spans="1:42" s="40" customFormat="1" ht="18.75" hidden="1" customHeight="1">
      <c r="A124" s="40">
        <v>13</v>
      </c>
      <c r="B124" s="40" t="s">
        <v>48</v>
      </c>
      <c r="C124" s="43">
        <v>15000</v>
      </c>
      <c r="D124" s="40" t="s">
        <v>38</v>
      </c>
      <c r="E124" s="44">
        <v>13</v>
      </c>
      <c r="AP124" s="41"/>
    </row>
    <row r="125" spans="1:42" s="40" customFormat="1" ht="18.75" hidden="1" customHeight="1">
      <c r="A125" s="40">
        <v>14</v>
      </c>
      <c r="B125" s="40" t="s">
        <v>49</v>
      </c>
      <c r="C125" s="43">
        <v>20000</v>
      </c>
      <c r="D125" s="40" t="s">
        <v>38</v>
      </c>
      <c r="E125" s="44">
        <v>14</v>
      </c>
      <c r="AP125" s="41"/>
    </row>
    <row r="126" spans="1:42" s="40" customFormat="1" ht="18.75" hidden="1" customHeight="1">
      <c r="A126" s="40">
        <v>15</v>
      </c>
      <c r="B126" s="40" t="s">
        <v>12</v>
      </c>
      <c r="C126" s="43">
        <v>10000</v>
      </c>
      <c r="D126" s="40" t="s">
        <v>38</v>
      </c>
      <c r="E126" s="44">
        <v>15</v>
      </c>
      <c r="AP126" s="41"/>
    </row>
    <row r="127" spans="1:42" s="40" customFormat="1" ht="18.75" hidden="1" customHeight="1">
      <c r="A127" s="40">
        <v>16</v>
      </c>
      <c r="B127" s="40" t="s">
        <v>13</v>
      </c>
      <c r="C127" s="43">
        <v>10000</v>
      </c>
      <c r="D127" s="40" t="s">
        <v>38</v>
      </c>
      <c r="E127" s="44">
        <v>16</v>
      </c>
      <c r="AP127" s="41"/>
    </row>
    <row r="128" spans="1:42" s="40" customFormat="1" ht="18.75" hidden="1" customHeight="1">
      <c r="A128" s="40">
        <v>17</v>
      </c>
      <c r="B128" s="40" t="s">
        <v>14</v>
      </c>
      <c r="C128" s="43">
        <v>5000</v>
      </c>
      <c r="D128" s="40" t="s">
        <v>38</v>
      </c>
      <c r="E128" s="44">
        <v>17</v>
      </c>
      <c r="AP128" s="41"/>
    </row>
    <row r="129" spans="1:42" s="40" customFormat="1" ht="18.75" hidden="1" customHeight="1">
      <c r="A129" s="40">
        <v>18</v>
      </c>
      <c r="B129" s="40" t="s">
        <v>15</v>
      </c>
      <c r="C129" s="43">
        <v>10000</v>
      </c>
      <c r="D129" s="40" t="s">
        <v>38</v>
      </c>
      <c r="E129" s="44">
        <v>18</v>
      </c>
      <c r="AP129" s="41"/>
    </row>
    <row r="130" spans="1:42" s="40" customFormat="1" ht="18.75" hidden="1" customHeight="1">
      <c r="A130" s="40">
        <v>19</v>
      </c>
      <c r="B130" s="40" t="s">
        <v>16</v>
      </c>
      <c r="C130" s="43">
        <v>10000</v>
      </c>
      <c r="D130" s="40" t="s">
        <v>38</v>
      </c>
      <c r="E130" s="44">
        <v>19</v>
      </c>
      <c r="AP130" s="41"/>
    </row>
    <row r="131" spans="1:42" s="40" customFormat="1" ht="18.75" hidden="1" customHeight="1">
      <c r="A131" s="40">
        <v>20</v>
      </c>
      <c r="B131" s="40" t="s">
        <v>17</v>
      </c>
      <c r="C131" s="43">
        <v>10000</v>
      </c>
      <c r="D131" s="40" t="s">
        <v>38</v>
      </c>
      <c r="E131" s="44">
        <v>20</v>
      </c>
      <c r="AP131" s="41"/>
    </row>
    <row r="132" spans="1:42" s="40" customFormat="1" ht="18.75" hidden="1" customHeight="1">
      <c r="A132" s="40">
        <v>21</v>
      </c>
      <c r="B132" s="40" t="s">
        <v>45</v>
      </c>
      <c r="C132" s="43">
        <v>5000</v>
      </c>
      <c r="D132" s="40" t="s">
        <v>38</v>
      </c>
      <c r="E132" s="44">
        <v>21</v>
      </c>
      <c r="AP132" s="41"/>
    </row>
    <row r="133" spans="1:42" s="40" customFormat="1" ht="18.75" hidden="1" customHeight="1">
      <c r="A133" s="40">
        <v>22</v>
      </c>
      <c r="B133" s="40" t="s">
        <v>18</v>
      </c>
      <c r="C133" s="43">
        <v>10000</v>
      </c>
      <c r="D133" s="40" t="s">
        <v>38</v>
      </c>
      <c r="E133" s="44">
        <v>22</v>
      </c>
      <c r="AP133" s="41"/>
    </row>
    <row r="134" spans="1:42" s="40" customFormat="1" ht="18.75" hidden="1" customHeight="1">
      <c r="A134" s="45">
        <v>23</v>
      </c>
      <c r="B134" s="45" t="s">
        <v>19</v>
      </c>
      <c r="C134" s="46">
        <v>10000</v>
      </c>
      <c r="D134" s="45" t="s">
        <v>38</v>
      </c>
      <c r="E134" s="44">
        <v>23</v>
      </c>
      <c r="F134" s="45"/>
      <c r="AP134" s="41"/>
    </row>
    <row r="135" spans="1:42" s="40" customFormat="1" ht="18.75" hidden="1" customHeight="1">
      <c r="A135" s="40">
        <v>24</v>
      </c>
      <c r="B135" s="40" t="s">
        <v>50</v>
      </c>
      <c r="C135" s="43">
        <v>30000</v>
      </c>
      <c r="D135" s="40" t="s">
        <v>68</v>
      </c>
      <c r="E135" s="44">
        <v>24</v>
      </c>
      <c r="AP135" s="41"/>
    </row>
    <row r="136" spans="1:42" s="40" customFormat="1" ht="18.75" hidden="1" customHeight="1">
      <c r="A136" s="40">
        <v>25</v>
      </c>
      <c r="B136" s="40" t="s">
        <v>51</v>
      </c>
      <c r="C136" s="43">
        <v>40000</v>
      </c>
      <c r="D136" s="40" t="s">
        <v>68</v>
      </c>
      <c r="E136" s="44">
        <v>25</v>
      </c>
      <c r="AP136" s="41"/>
    </row>
    <row r="137" spans="1:42" s="40" customFormat="1" ht="18.75" hidden="1" customHeight="1">
      <c r="A137" s="40">
        <v>26</v>
      </c>
      <c r="B137" s="40" t="s">
        <v>52</v>
      </c>
      <c r="C137" s="43">
        <v>50000</v>
      </c>
      <c r="D137" s="40" t="s">
        <v>68</v>
      </c>
      <c r="E137" s="44">
        <v>26</v>
      </c>
      <c r="AP137" s="41"/>
    </row>
    <row r="138" spans="1:42" s="40" customFormat="1" ht="18.75" hidden="1" customHeight="1">
      <c r="A138" s="40">
        <v>27</v>
      </c>
      <c r="B138" s="40" t="s">
        <v>53</v>
      </c>
      <c r="C138" s="43">
        <v>60000</v>
      </c>
      <c r="D138" s="40" t="s">
        <v>68</v>
      </c>
      <c r="E138" s="44">
        <v>27</v>
      </c>
      <c r="AP138" s="41"/>
    </row>
    <row r="139" spans="1:42" s="40" customFormat="1" ht="18.75" hidden="1" customHeight="1">
      <c r="A139" s="40">
        <v>28</v>
      </c>
      <c r="B139" s="40" t="s">
        <v>54</v>
      </c>
      <c r="C139" s="43">
        <v>70000</v>
      </c>
      <c r="D139" s="40" t="s">
        <v>68</v>
      </c>
      <c r="E139" s="44">
        <v>28</v>
      </c>
      <c r="AP139" s="41"/>
    </row>
    <row r="140" spans="1:42" s="40" customFormat="1" ht="18.75" hidden="1" customHeight="1">
      <c r="A140" s="40">
        <v>29</v>
      </c>
      <c r="B140" s="40" t="s">
        <v>55</v>
      </c>
      <c r="C140" s="43">
        <v>10000</v>
      </c>
      <c r="D140" s="40" t="s">
        <v>68</v>
      </c>
      <c r="E140" s="44">
        <v>29</v>
      </c>
      <c r="AP140" s="41"/>
    </row>
    <row r="141" spans="1:42" s="40" customFormat="1" ht="18.75" hidden="1" customHeight="1">
      <c r="A141" s="40">
        <v>30</v>
      </c>
      <c r="B141" s="40" t="s">
        <v>67</v>
      </c>
      <c r="C141" s="43">
        <v>20000</v>
      </c>
      <c r="D141" s="40" t="s">
        <v>68</v>
      </c>
      <c r="E141" s="44">
        <v>30</v>
      </c>
      <c r="AP141" s="41"/>
    </row>
    <row r="142" spans="1:42" s="40" customFormat="1" ht="18.75" hidden="1" customHeight="1">
      <c r="A142" s="40">
        <v>31</v>
      </c>
      <c r="B142" s="40" t="s">
        <v>56</v>
      </c>
      <c r="C142" s="43">
        <v>30000</v>
      </c>
      <c r="D142" s="40" t="s">
        <v>68</v>
      </c>
      <c r="E142" s="44">
        <v>31</v>
      </c>
      <c r="AP142" s="41"/>
    </row>
    <row r="143" spans="1:42" s="40" customFormat="1" ht="18.75" hidden="1" customHeight="1">
      <c r="A143" s="40">
        <v>32</v>
      </c>
      <c r="B143" s="40" t="s">
        <v>57</v>
      </c>
      <c r="C143" s="43">
        <v>40000</v>
      </c>
      <c r="D143" s="40" t="s">
        <v>68</v>
      </c>
      <c r="E143" s="44">
        <v>32</v>
      </c>
      <c r="AP143" s="41"/>
    </row>
    <row r="144" spans="1:42" s="40" customFormat="1" ht="18.75" hidden="1" customHeight="1">
      <c r="A144" s="40">
        <v>33</v>
      </c>
      <c r="B144" s="40" t="s">
        <v>58</v>
      </c>
      <c r="C144" s="43">
        <v>50000</v>
      </c>
      <c r="D144" s="40" t="s">
        <v>68</v>
      </c>
      <c r="E144" s="44">
        <v>33</v>
      </c>
      <c r="AP144" s="41"/>
    </row>
    <row r="145" spans="1:42" s="40" customFormat="1" ht="18.75" hidden="1" customHeight="1">
      <c r="A145" s="40">
        <v>34</v>
      </c>
      <c r="B145" s="40" t="s">
        <v>59</v>
      </c>
      <c r="C145" s="43">
        <v>60000</v>
      </c>
      <c r="D145" s="40" t="s">
        <v>68</v>
      </c>
      <c r="E145" s="44">
        <v>34</v>
      </c>
      <c r="AP145" s="41"/>
    </row>
    <row r="146" spans="1:42" s="40" customFormat="1" ht="18.75" hidden="1" customHeight="1">
      <c r="A146" s="40">
        <v>35</v>
      </c>
      <c r="B146" s="40" t="s">
        <v>60</v>
      </c>
      <c r="C146" s="43">
        <v>70000</v>
      </c>
      <c r="D146" s="40" t="s">
        <v>68</v>
      </c>
      <c r="E146" s="44">
        <v>35</v>
      </c>
      <c r="AP146" s="41"/>
    </row>
    <row r="147" spans="1:42" s="40" customFormat="1" ht="18.75" hidden="1" customHeight="1">
      <c r="A147" s="40">
        <v>36</v>
      </c>
      <c r="B147" s="40" t="s">
        <v>61</v>
      </c>
      <c r="C147" s="43">
        <v>30000</v>
      </c>
      <c r="D147" s="40" t="s">
        <v>68</v>
      </c>
      <c r="E147" s="44">
        <v>36</v>
      </c>
      <c r="AP147" s="41"/>
    </row>
    <row r="148" spans="1:42" s="40" customFormat="1" ht="18.75" hidden="1" customHeight="1">
      <c r="A148" s="40">
        <v>37</v>
      </c>
      <c r="B148" s="40" t="s">
        <v>69</v>
      </c>
      <c r="C148" s="43">
        <v>40000</v>
      </c>
      <c r="D148" s="40" t="s">
        <v>68</v>
      </c>
      <c r="E148" s="44">
        <v>37</v>
      </c>
      <c r="AP148" s="41"/>
    </row>
    <row r="149" spans="1:42" s="40" customFormat="1" ht="18.75" hidden="1" customHeight="1">
      <c r="A149" s="40">
        <v>38</v>
      </c>
      <c r="B149" s="40" t="s">
        <v>70</v>
      </c>
      <c r="C149" s="43">
        <v>50000</v>
      </c>
      <c r="D149" s="40" t="s">
        <v>68</v>
      </c>
      <c r="E149" s="44">
        <v>38</v>
      </c>
      <c r="AP149" s="41"/>
    </row>
    <row r="150" spans="1:42" s="40" customFormat="1" ht="18.75" hidden="1" customHeight="1">
      <c r="A150" s="40">
        <v>39</v>
      </c>
      <c r="B150" s="40" t="s">
        <v>71</v>
      </c>
      <c r="C150" s="43">
        <v>60000</v>
      </c>
      <c r="D150" s="40" t="s">
        <v>68</v>
      </c>
      <c r="E150" s="44">
        <v>39</v>
      </c>
      <c r="AP150" s="41"/>
    </row>
    <row r="151" spans="1:42" s="40" customFormat="1" ht="18.75" hidden="1" customHeight="1">
      <c r="A151" s="40">
        <v>40</v>
      </c>
      <c r="B151" s="40" t="s">
        <v>95</v>
      </c>
      <c r="C151" s="43">
        <v>70000</v>
      </c>
      <c r="D151" s="40" t="s">
        <v>68</v>
      </c>
      <c r="E151" s="44">
        <v>40</v>
      </c>
      <c r="AP151" s="41"/>
    </row>
    <row r="152" spans="1:42" s="40" customFormat="1" ht="18.75" hidden="1" customHeight="1">
      <c r="A152" s="40">
        <v>41</v>
      </c>
      <c r="B152" s="40" t="s">
        <v>62</v>
      </c>
      <c r="C152" s="43">
        <v>30000</v>
      </c>
      <c r="D152" s="40" t="s">
        <v>68</v>
      </c>
      <c r="E152" s="44">
        <v>41</v>
      </c>
      <c r="AP152" s="41"/>
    </row>
    <row r="153" spans="1:42" s="40" customFormat="1" ht="18.75" hidden="1" customHeight="1">
      <c r="A153" s="40">
        <v>42</v>
      </c>
      <c r="B153" s="40" t="s">
        <v>72</v>
      </c>
      <c r="C153" s="43">
        <v>40000</v>
      </c>
      <c r="D153" s="40" t="s">
        <v>68</v>
      </c>
      <c r="E153" s="44">
        <v>42</v>
      </c>
      <c r="AP153" s="41"/>
    </row>
    <row r="154" spans="1:42" s="40" customFormat="1" ht="18.75" hidden="1" customHeight="1">
      <c r="A154" s="40">
        <v>43</v>
      </c>
      <c r="B154" s="40" t="s">
        <v>73</v>
      </c>
      <c r="C154" s="43">
        <v>50000</v>
      </c>
      <c r="D154" s="40" t="s">
        <v>68</v>
      </c>
      <c r="E154" s="44">
        <v>43</v>
      </c>
      <c r="AP154" s="41"/>
    </row>
    <row r="155" spans="1:42" s="40" customFormat="1" ht="18.75" hidden="1" customHeight="1">
      <c r="A155" s="40">
        <v>44</v>
      </c>
      <c r="B155" s="40" t="s">
        <v>74</v>
      </c>
      <c r="C155" s="43">
        <v>60000</v>
      </c>
      <c r="D155" s="40" t="s">
        <v>68</v>
      </c>
      <c r="E155" s="44">
        <v>44</v>
      </c>
      <c r="AP155" s="41"/>
    </row>
    <row r="156" spans="1:42" s="40" customFormat="1" ht="18.75" hidden="1" customHeight="1">
      <c r="A156" s="40">
        <v>45</v>
      </c>
      <c r="B156" s="40" t="s">
        <v>96</v>
      </c>
      <c r="C156" s="43">
        <v>70000</v>
      </c>
      <c r="D156" s="40" t="s">
        <v>68</v>
      </c>
      <c r="E156" s="44">
        <v>45</v>
      </c>
      <c r="AP156" s="41"/>
    </row>
    <row r="157" spans="1:42" s="40" customFormat="1" ht="18.75" hidden="1" customHeight="1">
      <c r="A157" s="40">
        <v>46</v>
      </c>
      <c r="B157" s="40" t="s">
        <v>63</v>
      </c>
      <c r="C157" s="43">
        <v>10000</v>
      </c>
      <c r="D157" s="40" t="s">
        <v>68</v>
      </c>
      <c r="E157" s="44">
        <v>46</v>
      </c>
      <c r="AP157" s="41"/>
    </row>
    <row r="158" spans="1:42" s="40" customFormat="1" ht="18.75" hidden="1" customHeight="1">
      <c r="A158" s="40">
        <v>47</v>
      </c>
      <c r="B158" s="40" t="s">
        <v>75</v>
      </c>
      <c r="C158" s="43">
        <v>15000</v>
      </c>
      <c r="D158" s="40" t="s">
        <v>68</v>
      </c>
      <c r="E158" s="44">
        <v>47</v>
      </c>
      <c r="AP158" s="41"/>
    </row>
    <row r="159" spans="1:42" s="40" customFormat="1" ht="18.75" hidden="1" customHeight="1">
      <c r="A159" s="40">
        <v>48</v>
      </c>
      <c r="B159" s="40" t="s">
        <v>76</v>
      </c>
      <c r="C159" s="43">
        <v>10000</v>
      </c>
      <c r="D159" s="40" t="s">
        <v>68</v>
      </c>
      <c r="E159" s="44">
        <v>48</v>
      </c>
      <c r="AP159" s="41"/>
    </row>
    <row r="160" spans="1:42" s="40" customFormat="1" ht="18.75" hidden="1" customHeight="1">
      <c r="A160" s="40">
        <v>49</v>
      </c>
      <c r="B160" s="40" t="s">
        <v>77</v>
      </c>
      <c r="C160" s="43">
        <v>20000</v>
      </c>
      <c r="D160" s="40" t="s">
        <v>68</v>
      </c>
      <c r="E160" s="44">
        <v>49</v>
      </c>
      <c r="AP160" s="41"/>
    </row>
    <row r="161" spans="1:42" s="40" customFormat="1" ht="18.75" hidden="1" customHeight="1">
      <c r="A161" s="40">
        <v>50</v>
      </c>
      <c r="B161" s="40" t="s">
        <v>78</v>
      </c>
      <c r="C161" s="43">
        <v>30000</v>
      </c>
      <c r="D161" s="40" t="s">
        <v>68</v>
      </c>
      <c r="E161" s="44">
        <v>50</v>
      </c>
      <c r="AP161" s="41"/>
    </row>
    <row r="162" spans="1:42" s="40" customFormat="1" ht="18.75" hidden="1" customHeight="1">
      <c r="A162" s="40">
        <v>51</v>
      </c>
      <c r="B162" s="40" t="s">
        <v>79</v>
      </c>
      <c r="C162" s="43">
        <v>40000</v>
      </c>
      <c r="D162" s="40" t="s">
        <v>68</v>
      </c>
      <c r="E162" s="44">
        <v>51</v>
      </c>
      <c r="AP162" s="41"/>
    </row>
    <row r="163" spans="1:42" s="40" customFormat="1" ht="18.75" hidden="1" customHeight="1">
      <c r="A163" s="40">
        <v>52</v>
      </c>
      <c r="B163" s="40" t="s">
        <v>80</v>
      </c>
      <c r="C163" s="43">
        <v>50000</v>
      </c>
      <c r="D163" s="40" t="s">
        <v>68</v>
      </c>
      <c r="E163" s="44">
        <v>52</v>
      </c>
      <c r="AP163" s="41"/>
    </row>
    <row r="164" spans="1:42" s="40" customFormat="1" ht="18.75" hidden="1" customHeight="1">
      <c r="A164" s="40">
        <v>53</v>
      </c>
      <c r="B164" s="40" t="s">
        <v>81</v>
      </c>
      <c r="C164" s="43">
        <v>60000</v>
      </c>
      <c r="D164" s="40" t="s">
        <v>68</v>
      </c>
      <c r="E164" s="44">
        <v>53</v>
      </c>
      <c r="AP164" s="41"/>
    </row>
    <row r="165" spans="1:42" s="40" customFormat="1" ht="18.75" hidden="1" customHeight="1">
      <c r="A165" s="40">
        <v>54</v>
      </c>
      <c r="B165" s="40" t="s">
        <v>82</v>
      </c>
      <c r="C165" s="43">
        <v>70000</v>
      </c>
      <c r="D165" s="40" t="s">
        <v>68</v>
      </c>
      <c r="E165" s="44">
        <v>54</v>
      </c>
      <c r="AP165" s="41"/>
    </row>
    <row r="166" spans="1:42" s="40" customFormat="1" ht="18.75" hidden="1" customHeight="1">
      <c r="A166" s="40">
        <v>55</v>
      </c>
      <c r="B166" s="40" t="s">
        <v>83</v>
      </c>
      <c r="C166" s="43">
        <v>10000</v>
      </c>
      <c r="D166" s="40" t="s">
        <v>68</v>
      </c>
      <c r="E166" s="44">
        <v>55</v>
      </c>
      <c r="AP166" s="41"/>
    </row>
    <row r="167" spans="1:42" s="40" customFormat="1" ht="18.75" hidden="1" customHeight="1">
      <c r="A167" s="40">
        <v>56</v>
      </c>
      <c r="B167" s="40" t="s">
        <v>84</v>
      </c>
      <c r="C167" s="43">
        <v>20000</v>
      </c>
      <c r="D167" s="40" t="s">
        <v>68</v>
      </c>
      <c r="E167" s="44">
        <v>56</v>
      </c>
      <c r="AP167" s="41"/>
    </row>
    <row r="168" spans="1:42" s="40" customFormat="1" ht="18.75" hidden="1" customHeight="1">
      <c r="B168" s="44"/>
      <c r="C168" s="44"/>
      <c r="D168" s="44"/>
      <c r="E168" s="44"/>
      <c r="G168" s="44"/>
      <c r="AP168" s="41"/>
    </row>
    <row r="169" spans="1:42" s="40" customFormat="1" ht="18.75" customHeight="1">
      <c r="AP169" s="41"/>
    </row>
    <row r="170" spans="1:42" s="40" customFormat="1" ht="18.75" customHeight="1">
      <c r="AP170" s="41"/>
    </row>
    <row r="171" spans="1:42" s="40" customFormat="1" ht="18.75" customHeight="1">
      <c r="AP171" s="41"/>
    </row>
    <row r="172" spans="1:42" s="40" customFormat="1" ht="18.75" customHeight="1">
      <c r="AP172" s="41"/>
    </row>
    <row r="173" spans="1:42" s="40" customFormat="1" ht="18.75" customHeight="1">
      <c r="AP173" s="41"/>
    </row>
    <row r="174" spans="1:42" s="40" customFormat="1" ht="18.75" customHeight="1">
      <c r="AP174" s="41"/>
    </row>
    <row r="175" spans="1:42" s="40" customFormat="1" ht="18.75" customHeight="1">
      <c r="AP175" s="41"/>
    </row>
    <row r="176" spans="1:42" s="40" customFormat="1" ht="18.75" customHeight="1">
      <c r="AP176" s="41"/>
    </row>
    <row r="177" spans="42:42" s="40" customFormat="1" ht="18.75" customHeight="1">
      <c r="AP177" s="41"/>
    </row>
  </sheetData>
  <sheetProtection algorithmName="SHA-512" hashValue="Bhv2sKKaSphgG+g+tVwzQ1p17R/mtsoU+xNTAThn0/HGYJqnpKh4cPY8V5ypozSVE8elxR8u4tmZuAQTgC7Y3A==" saltValue="hEDmb6CRvRaTaS0tLlPgkQ==" spinCount="100000" sheet="1" selectLockedCells="1" autoFilter="0"/>
  <mergeCells count="97">
    <mergeCell ref="B40:AM40"/>
    <mergeCell ref="A36:D36"/>
    <mergeCell ref="E36:I36"/>
    <mergeCell ref="J36:AM36"/>
    <mergeCell ref="A38:AM38"/>
    <mergeCell ref="B39:AM39"/>
    <mergeCell ref="A108:AM108"/>
    <mergeCell ref="B109:W109"/>
    <mergeCell ref="X109:AM109"/>
    <mergeCell ref="B110:W110"/>
    <mergeCell ref="X110:AM110"/>
    <mergeCell ref="A32:D32"/>
    <mergeCell ref="E32:I32"/>
    <mergeCell ref="J32:AM32"/>
    <mergeCell ref="A33:D33"/>
    <mergeCell ref="E33:I33"/>
    <mergeCell ref="J33:AM33"/>
    <mergeCell ref="A34:D34"/>
    <mergeCell ref="E34:I34"/>
    <mergeCell ref="J34:AM34"/>
    <mergeCell ref="A35:D35"/>
    <mergeCell ref="E35:I35"/>
    <mergeCell ref="J35:AM35"/>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6:F26"/>
    <mergeCell ref="G26:J26"/>
    <mergeCell ref="K26:S26"/>
    <mergeCell ref="T26:AM26"/>
    <mergeCell ref="A30:D30"/>
    <mergeCell ref="E30:I30"/>
    <mergeCell ref="J30:AM30"/>
    <mergeCell ref="A22:D22"/>
    <mergeCell ref="E22:I22"/>
    <mergeCell ref="J22:AM22"/>
    <mergeCell ref="A25:F25"/>
    <mergeCell ref="G25:AM25"/>
    <mergeCell ref="A18:D18"/>
    <mergeCell ref="E18:I18"/>
    <mergeCell ref="J18:AM18"/>
    <mergeCell ref="A19:D19"/>
    <mergeCell ref="E19:I19"/>
    <mergeCell ref="J19:AM19"/>
    <mergeCell ref="A20:D20"/>
    <mergeCell ref="E20:I20"/>
    <mergeCell ref="J20:AM20"/>
    <mergeCell ref="A21:D21"/>
    <mergeCell ref="E21:I21"/>
    <mergeCell ref="J21:AM21"/>
    <mergeCell ref="A16:D16"/>
    <mergeCell ref="E16:I16"/>
    <mergeCell ref="J16:AM16"/>
    <mergeCell ref="A17:D17"/>
    <mergeCell ref="E17:I17"/>
    <mergeCell ref="J17:AM17"/>
    <mergeCell ref="A12:D12"/>
    <mergeCell ref="E12:AM12"/>
    <mergeCell ref="A13:D13"/>
    <mergeCell ref="E13:AM13"/>
    <mergeCell ref="AD15:AG15"/>
    <mergeCell ref="AH15:AL15"/>
    <mergeCell ref="B15:D15"/>
    <mergeCell ref="E15:H15"/>
    <mergeCell ref="J15:M15"/>
    <mergeCell ref="N15:R15"/>
    <mergeCell ref="T15:W15"/>
    <mergeCell ref="X15:AB15"/>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s>
  <phoneticPr fontId="5"/>
  <conditionalFormatting sqref="A2:AM2">
    <cfRule type="containsText" dxfId="2" priority="1" operator="containsText" text="エラー">
      <formula>NOT(ISERROR(SEARCH("エラー",A2)))</formula>
    </cfRule>
  </conditionalFormatting>
  <dataValidations count="5">
    <dataValidation type="list" imeMode="disabled" allowBlank="1" showInputMessage="1" showErrorMessage="1" sqref="A39:A104" xr:uid="{00000000-0002-0000-0F00-000000000000}">
      <formula1>"○"</formula1>
    </dataValidation>
    <dataValidation imeMode="fullKatakana" allowBlank="1" showInputMessage="1" showErrorMessage="1" sqref="L3:AF3" xr:uid="{8239DCD3-86E0-429E-BB8D-05C65BF4DC63}"/>
    <dataValidation imeMode="off" allowBlank="1" showInputMessage="1" showErrorMessage="1" sqref="AC8:AM8 P8:Y8" xr:uid="{00000000-0002-0000-0F00-000002000000}"/>
    <dataValidation type="textLength" imeMode="disabled" operator="equal" allowBlank="1" showInputMessage="1" showErrorMessage="1" errorTitle="事業所番号" error="10桁で入力してください。" sqref="AG4:AM4" xr:uid="{01AC8610-3C51-43F6-8FAF-91FA8842ACAF}">
      <formula1>10</formula1>
    </dataValidation>
    <dataValidation type="list" allowBlank="1" showInputMessage="1" showErrorMessage="1" sqref="A109:A110" xr:uid="{00000000-0002-0000-0F00-000004000000}">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5000000}">
          <x14:formula1>
            <xm:f>プルダウン!$I$1:$I$2</xm:f>
          </x14:formula1>
          <xm:sqref>G26:J26</xm:sqref>
        </x14:dataValidation>
        <x14:dataValidation type="list" allowBlank="1" showInputMessage="1" showErrorMessage="1" xr:uid="{00000000-0002-0000-0F00-000006000000}">
          <x14:formula1>
            <xm:f>プルダウン!$H$1:$H$3</xm:f>
          </x14:formula1>
          <xm:sqref>A17:D21 A31:D35</xm:sqref>
        </x14:dataValidation>
        <x14:dataValidation type="list" allowBlank="1" showInputMessage="1" showErrorMessage="1" xr:uid="{00000000-0002-0000-0F00-000007000000}">
          <x14:formula1>
            <xm:f>プルダウン!$B$1:$B$3</xm:f>
          </x14:formula1>
          <xm:sqref>L5:AK5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V177"/>
  <sheetViews>
    <sheetView showGridLines="0" view="pageBreakPreview" zoomScaleNormal="120" zoomScaleSheetLayoutView="100" workbookViewId="0">
      <selection activeCell="J19" sqref="J19:AM19"/>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168</v>
      </c>
    </row>
    <row r="2" spans="1:47" ht="14">
      <c r="A2" s="281" t="str">
        <f>IF(AG4&lt;&gt;"",IF(OR(AU4&lt;&gt;"",AU11&lt;&gt;"",AU24&lt;&gt;""),"エラー：未入力の項目がありますので、入力してください。",""),"")</f>
        <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row>
    <row r="3" spans="1:47" s="28" customFormat="1" ht="12" customHeight="1">
      <c r="A3" s="283" t="s">
        <v>21</v>
      </c>
      <c r="B3" s="56" t="s">
        <v>0</v>
      </c>
      <c r="C3" s="57"/>
      <c r="D3" s="57"/>
      <c r="E3" s="56"/>
      <c r="F3" s="56"/>
      <c r="G3" s="56"/>
      <c r="H3" s="56"/>
      <c r="I3" s="56"/>
      <c r="J3" s="56"/>
      <c r="K3" s="58"/>
      <c r="L3" s="286"/>
      <c r="M3" s="286"/>
      <c r="N3" s="286"/>
      <c r="O3" s="286"/>
      <c r="P3" s="286"/>
      <c r="Q3" s="286"/>
      <c r="R3" s="286"/>
      <c r="S3" s="286"/>
      <c r="T3" s="286"/>
      <c r="U3" s="286"/>
      <c r="V3" s="286"/>
      <c r="W3" s="286"/>
      <c r="X3" s="286"/>
      <c r="Y3" s="286"/>
      <c r="Z3" s="286"/>
      <c r="AA3" s="286"/>
      <c r="AB3" s="286"/>
      <c r="AC3" s="286"/>
      <c r="AD3" s="286"/>
      <c r="AE3" s="286"/>
      <c r="AF3" s="287"/>
      <c r="AG3" s="288" t="s">
        <v>128</v>
      </c>
      <c r="AH3" s="289"/>
      <c r="AI3" s="289"/>
      <c r="AJ3" s="289"/>
      <c r="AK3" s="289"/>
      <c r="AL3" s="289"/>
      <c r="AM3" s="290"/>
      <c r="AP3" s="29"/>
    </row>
    <row r="4" spans="1:47" s="28" customFormat="1" ht="20.25" customHeight="1">
      <c r="A4" s="284"/>
      <c r="B4" s="59" t="s">
        <v>160</v>
      </c>
      <c r="C4" s="60"/>
      <c r="D4" s="60"/>
      <c r="E4" s="59"/>
      <c r="F4" s="59"/>
      <c r="G4" s="59"/>
      <c r="H4" s="59"/>
      <c r="I4" s="59"/>
      <c r="J4" s="59"/>
      <c r="K4" s="61"/>
      <c r="L4" s="257"/>
      <c r="M4" s="258"/>
      <c r="N4" s="258"/>
      <c r="O4" s="258"/>
      <c r="P4" s="258"/>
      <c r="Q4" s="258"/>
      <c r="R4" s="258"/>
      <c r="S4" s="258"/>
      <c r="T4" s="258"/>
      <c r="U4" s="258"/>
      <c r="V4" s="258"/>
      <c r="W4" s="258"/>
      <c r="X4" s="258"/>
      <c r="Y4" s="258"/>
      <c r="Z4" s="258"/>
      <c r="AA4" s="258"/>
      <c r="AB4" s="258"/>
      <c r="AC4" s="258"/>
      <c r="AD4" s="258"/>
      <c r="AE4" s="258"/>
      <c r="AF4" s="259"/>
      <c r="AG4" s="263"/>
      <c r="AH4" s="264"/>
      <c r="AI4" s="264"/>
      <c r="AJ4" s="264"/>
      <c r="AK4" s="264"/>
      <c r="AL4" s="264"/>
      <c r="AM4" s="265"/>
      <c r="AP4" s="239"/>
      <c r="AQ4" s="239"/>
      <c r="AR4" s="239"/>
      <c r="AS4" s="239"/>
      <c r="AT4" s="239"/>
      <c r="AU4" s="71" t="str">
        <f>IF(AG4&lt;&gt;"",IF(OR(L5="",AC8="",L9=""),"基本情報エラー：未入力の項目がありますので、入力してください。",""),"")</f>
        <v/>
      </c>
    </row>
    <row r="5" spans="1:47" s="28" customFormat="1" ht="21.75" customHeight="1">
      <c r="A5" s="284"/>
      <c r="B5" s="240" t="s">
        <v>25</v>
      </c>
      <c r="C5" s="240"/>
      <c r="D5" s="240"/>
      <c r="E5" s="240"/>
      <c r="F5" s="240"/>
      <c r="G5" s="240"/>
      <c r="H5" s="240"/>
      <c r="I5" s="240"/>
      <c r="J5" s="240"/>
      <c r="K5" s="241"/>
      <c r="L5" s="242"/>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4"/>
      <c r="AL5" s="86"/>
      <c r="AM5" s="87"/>
      <c r="AP5" s="41"/>
      <c r="AQ5" s="41"/>
      <c r="AR5" s="41"/>
      <c r="AS5" s="41"/>
      <c r="AT5" s="41"/>
    </row>
    <row r="6" spans="1:47" s="28" customFormat="1" ht="17.25" customHeight="1">
      <c r="A6" s="284"/>
      <c r="B6" s="250" t="s">
        <v>161</v>
      </c>
      <c r="C6" s="250"/>
      <c r="D6" s="250"/>
      <c r="E6" s="250"/>
      <c r="F6" s="250"/>
      <c r="G6" s="250"/>
      <c r="H6" s="250"/>
      <c r="I6" s="250"/>
      <c r="J6" s="250"/>
      <c r="K6" s="251"/>
      <c r="L6" s="92" t="s">
        <v>5</v>
      </c>
      <c r="M6" s="92"/>
      <c r="N6" s="92"/>
      <c r="O6" s="92"/>
      <c r="P6" s="92"/>
      <c r="Q6" s="266"/>
      <c r="R6" s="266"/>
      <c r="S6" s="266"/>
      <c r="T6" s="266"/>
      <c r="U6" s="266"/>
      <c r="V6" s="266"/>
      <c r="W6" s="92" t="s">
        <v>6</v>
      </c>
      <c r="X6" s="92"/>
      <c r="Y6" s="92"/>
      <c r="Z6" s="92"/>
      <c r="AA6" s="92"/>
      <c r="AB6" s="92"/>
      <c r="AC6" s="254"/>
      <c r="AD6" s="254"/>
      <c r="AE6" s="254"/>
      <c r="AF6" s="254"/>
      <c r="AG6" s="254"/>
      <c r="AH6" s="254"/>
      <c r="AI6" s="254"/>
      <c r="AJ6" s="254"/>
      <c r="AK6" s="254"/>
      <c r="AL6" s="254"/>
      <c r="AM6" s="255"/>
      <c r="AP6" s="29"/>
      <c r="AT6" s="256"/>
    </row>
    <row r="7" spans="1:47" s="28" customFormat="1" ht="20.25" customHeight="1">
      <c r="A7" s="284"/>
      <c r="B7" s="252"/>
      <c r="C7" s="252"/>
      <c r="D7" s="252"/>
      <c r="E7" s="252"/>
      <c r="F7" s="252"/>
      <c r="G7" s="252"/>
      <c r="H7" s="252"/>
      <c r="I7" s="252"/>
      <c r="J7" s="252"/>
      <c r="K7" s="253"/>
      <c r="L7" s="257"/>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9"/>
      <c r="AP7" s="29"/>
      <c r="AT7" s="256"/>
    </row>
    <row r="8" spans="1:47" s="28" customFormat="1" ht="21" customHeight="1">
      <c r="A8" s="284"/>
      <c r="B8" s="62" t="s">
        <v>7</v>
      </c>
      <c r="C8" s="80"/>
      <c r="D8" s="80"/>
      <c r="E8" s="62"/>
      <c r="F8" s="62"/>
      <c r="G8" s="62"/>
      <c r="H8" s="62"/>
      <c r="I8" s="62"/>
      <c r="J8" s="62"/>
      <c r="K8" s="63"/>
      <c r="L8" s="260" t="s">
        <v>8</v>
      </c>
      <c r="M8" s="261"/>
      <c r="N8" s="261"/>
      <c r="O8" s="262"/>
      <c r="P8" s="245"/>
      <c r="Q8" s="246"/>
      <c r="R8" s="246"/>
      <c r="S8" s="246"/>
      <c r="T8" s="246"/>
      <c r="U8" s="246"/>
      <c r="V8" s="246"/>
      <c r="W8" s="246"/>
      <c r="X8" s="246"/>
      <c r="Y8" s="246"/>
      <c r="Z8" s="260" t="s">
        <v>24</v>
      </c>
      <c r="AA8" s="261"/>
      <c r="AB8" s="262"/>
      <c r="AC8" s="298"/>
      <c r="AD8" s="248"/>
      <c r="AE8" s="248"/>
      <c r="AF8" s="248"/>
      <c r="AG8" s="248"/>
      <c r="AH8" s="248"/>
      <c r="AI8" s="248"/>
      <c r="AJ8" s="248"/>
      <c r="AK8" s="248"/>
      <c r="AL8" s="248"/>
      <c r="AM8" s="249"/>
      <c r="AO8" s="28" t="str">
        <f>IFERROR(VLOOKUP(AG4,#REF!,8,0),"")</f>
        <v/>
      </c>
      <c r="AP8" s="29"/>
    </row>
    <row r="9" spans="1:47" s="28" customFormat="1" ht="20.25" customHeight="1">
      <c r="A9" s="285"/>
      <c r="B9" s="62" t="s">
        <v>20</v>
      </c>
      <c r="C9" s="80"/>
      <c r="D9" s="80"/>
      <c r="E9" s="62"/>
      <c r="F9" s="62"/>
      <c r="G9" s="62"/>
      <c r="H9" s="62"/>
      <c r="I9" s="62"/>
      <c r="J9" s="62"/>
      <c r="K9" s="63"/>
      <c r="L9" s="293"/>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c r="AP9" s="29"/>
    </row>
    <row r="10" spans="1:47" s="28" customFormat="1" ht="10" customHeight="1">
      <c r="A10" s="54"/>
      <c r="B10" s="2"/>
      <c r="C10" s="3"/>
      <c r="D10" s="3"/>
      <c r="E10" s="2"/>
      <c r="F10" s="2"/>
      <c r="G10" s="2"/>
      <c r="H10" s="2"/>
      <c r="I10" s="2"/>
      <c r="J10" s="2"/>
      <c r="K10" s="2"/>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P10" s="29"/>
    </row>
    <row r="11" spans="1:47" s="28" customFormat="1" ht="19.5" customHeight="1">
      <c r="A11" s="66" t="s">
        <v>291</v>
      </c>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71" t="str">
        <f>IF(E22&lt;&gt;0,IF(OR(E12="",E13="",A17="",J17=""),"基本情報エラー：未入力の項目がありますので、入力してください。",""),"")</f>
        <v/>
      </c>
    </row>
    <row r="12" spans="1:47" s="28" customFormat="1" ht="19.5" customHeight="1">
      <c r="A12" s="291" t="s">
        <v>158</v>
      </c>
      <c r="B12" s="291"/>
      <c r="C12" s="291"/>
      <c r="D12" s="291"/>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P12" s="29"/>
    </row>
    <row r="13" spans="1:47" s="28" customFormat="1" ht="19.5" customHeight="1">
      <c r="A13" s="291" t="s">
        <v>159</v>
      </c>
      <c r="B13" s="291"/>
      <c r="C13" s="291"/>
      <c r="D13" s="291"/>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P13" s="29"/>
    </row>
    <row r="14" spans="1:47" s="28" customFormat="1" ht="10" customHeight="1" thickBot="1">
      <c r="I14" s="30"/>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29"/>
    </row>
    <row r="15" spans="1:47" s="28" customFormat="1" ht="23.25" customHeight="1" thickBot="1">
      <c r="A15" s="67"/>
      <c r="B15" s="191" t="s">
        <v>170</v>
      </c>
      <c r="C15" s="191"/>
      <c r="D15" s="191"/>
      <c r="E15" s="192">
        <f>E22</f>
        <v>0</v>
      </c>
      <c r="F15" s="193"/>
      <c r="G15" s="193"/>
      <c r="H15" s="194"/>
      <c r="I15" s="55" t="s">
        <v>127</v>
      </c>
      <c r="J15" s="191" t="s">
        <v>171</v>
      </c>
      <c r="K15" s="191"/>
      <c r="L15" s="191"/>
      <c r="M15" s="191"/>
      <c r="N15" s="184">
        <v>200000</v>
      </c>
      <c r="O15" s="185"/>
      <c r="P15" s="185"/>
      <c r="Q15" s="185"/>
      <c r="R15" s="185"/>
      <c r="S15" s="89" t="s">
        <v>127</v>
      </c>
      <c r="T15" s="195" t="s">
        <v>169</v>
      </c>
      <c r="U15" s="196"/>
      <c r="V15" s="196"/>
      <c r="W15" s="197"/>
      <c r="X15" s="184">
        <f>MIN(E15,N15)</f>
        <v>0</v>
      </c>
      <c r="Y15" s="185"/>
      <c r="Z15" s="185"/>
      <c r="AA15" s="185"/>
      <c r="AB15" s="185"/>
      <c r="AC15" s="90" t="s">
        <v>127</v>
      </c>
      <c r="AD15" s="186" t="s">
        <v>296</v>
      </c>
      <c r="AE15" s="187"/>
      <c r="AF15" s="187"/>
      <c r="AG15" s="188"/>
      <c r="AH15" s="189">
        <f>ROUNDDOWN(X15*4/5,-3)</f>
        <v>0</v>
      </c>
      <c r="AI15" s="190"/>
      <c r="AJ15" s="190"/>
      <c r="AK15" s="190"/>
      <c r="AL15" s="190"/>
      <c r="AM15" s="91" t="s">
        <v>127</v>
      </c>
      <c r="AP15" s="29"/>
    </row>
    <row r="16" spans="1:47" s="28" customFormat="1" ht="15" customHeight="1">
      <c r="A16" s="232" t="s">
        <v>152</v>
      </c>
      <c r="B16" s="232"/>
      <c r="C16" s="232"/>
      <c r="D16" s="232"/>
      <c r="E16" s="232" t="s">
        <v>157</v>
      </c>
      <c r="F16" s="232"/>
      <c r="G16" s="232"/>
      <c r="H16" s="232"/>
      <c r="I16" s="232"/>
      <c r="J16" s="230" t="s">
        <v>153</v>
      </c>
      <c r="K16" s="230"/>
      <c r="L16" s="230"/>
      <c r="M16" s="230"/>
      <c r="N16" s="230"/>
      <c r="O16" s="230"/>
      <c r="P16" s="230"/>
      <c r="Q16" s="230"/>
      <c r="R16" s="230"/>
      <c r="S16" s="230"/>
      <c r="T16" s="230"/>
      <c r="U16" s="230"/>
      <c r="V16" s="230"/>
      <c r="W16" s="230"/>
      <c r="X16" s="230"/>
      <c r="Y16" s="230"/>
      <c r="Z16" s="230"/>
      <c r="AA16" s="230"/>
      <c r="AB16" s="230"/>
      <c r="AC16" s="230"/>
      <c r="AD16" s="233"/>
      <c r="AE16" s="233"/>
      <c r="AF16" s="233"/>
      <c r="AG16" s="233"/>
      <c r="AH16" s="233"/>
      <c r="AI16" s="233"/>
      <c r="AJ16" s="233"/>
      <c r="AK16" s="233"/>
      <c r="AL16" s="233"/>
      <c r="AM16" s="234"/>
      <c r="AP16" s="29"/>
    </row>
    <row r="17" spans="1:48" s="28" customFormat="1" ht="15" customHeight="1">
      <c r="A17" s="235"/>
      <c r="B17" s="236"/>
      <c r="C17" s="236"/>
      <c r="D17" s="237"/>
      <c r="E17" s="296"/>
      <c r="F17" s="297"/>
      <c r="G17" s="297"/>
      <c r="H17" s="297"/>
      <c r="I17" s="297"/>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P17" s="29"/>
    </row>
    <row r="18" spans="1:48" s="28" customFormat="1" ht="15" customHeight="1">
      <c r="A18" s="221"/>
      <c r="B18" s="222"/>
      <c r="C18" s="222"/>
      <c r="D18" s="223"/>
      <c r="E18" s="201"/>
      <c r="F18" s="202"/>
      <c r="G18" s="202"/>
      <c r="H18" s="202"/>
      <c r="I18" s="202"/>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P18" s="29"/>
    </row>
    <row r="19" spans="1:48" s="28" customFormat="1" ht="15" customHeight="1">
      <c r="A19" s="221"/>
      <c r="B19" s="222"/>
      <c r="C19" s="222"/>
      <c r="D19" s="223"/>
      <c r="E19" s="201"/>
      <c r="F19" s="202"/>
      <c r="G19" s="202"/>
      <c r="H19" s="202"/>
      <c r="I19" s="202"/>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P19" s="29"/>
    </row>
    <row r="20" spans="1:48" s="28" customFormat="1" ht="15" customHeight="1">
      <c r="A20" s="221"/>
      <c r="B20" s="222"/>
      <c r="C20" s="222"/>
      <c r="D20" s="223"/>
      <c r="E20" s="201"/>
      <c r="F20" s="202"/>
      <c r="G20" s="202"/>
      <c r="H20" s="202"/>
      <c r="I20" s="202"/>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P20" s="29"/>
    </row>
    <row r="21" spans="1:48" s="28" customFormat="1" ht="15" customHeight="1">
      <c r="A21" s="225"/>
      <c r="B21" s="226"/>
      <c r="C21" s="226"/>
      <c r="D21" s="227"/>
      <c r="E21" s="203"/>
      <c r="F21" s="204"/>
      <c r="G21" s="204"/>
      <c r="H21" s="204"/>
      <c r="I21" s="204"/>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29"/>
    </row>
    <row r="22" spans="1:48" s="28" customFormat="1" ht="15" customHeight="1">
      <c r="A22" s="198" t="s">
        <v>27</v>
      </c>
      <c r="B22" s="199"/>
      <c r="C22" s="199"/>
      <c r="D22" s="200"/>
      <c r="E22" s="205">
        <f>SUM(E17:I21)</f>
        <v>0</v>
      </c>
      <c r="F22" s="206"/>
      <c r="G22" s="206"/>
      <c r="H22" s="206"/>
      <c r="I22" s="206"/>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P22" s="29"/>
    </row>
    <row r="23" spans="1:48" s="28" customFormat="1" ht="10" customHeight="1">
      <c r="A23" s="54"/>
      <c r="B23" s="2"/>
      <c r="C23" s="3"/>
      <c r="D23" s="3"/>
      <c r="E23" s="2"/>
      <c r="F23" s="2"/>
      <c r="G23" s="2"/>
      <c r="H23" s="2"/>
      <c r="I23" s="2"/>
      <c r="J23" s="2"/>
      <c r="K23" s="2"/>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P23" s="29"/>
    </row>
    <row r="24" spans="1:48" s="28" customFormat="1" ht="19.5" customHeight="1">
      <c r="A24" s="66" t="s">
        <v>292</v>
      </c>
      <c r="I24" s="30"/>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29"/>
      <c r="AU24" s="71" t="str">
        <f>IF(E36&lt;&gt;0,IF(OR(G25="",G26="",G27="",A31="",J31=""),"基本情報エラー：未入力の項目がありますので、入力してください。",""),"")</f>
        <v/>
      </c>
    </row>
    <row r="25" spans="1:48" s="28" customFormat="1" ht="19.5" customHeight="1">
      <c r="A25" s="208" t="s">
        <v>162</v>
      </c>
      <c r="B25" s="209"/>
      <c r="C25" s="209"/>
      <c r="D25" s="209"/>
      <c r="E25" s="209"/>
      <c r="F25" s="209"/>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P25" s="29"/>
      <c r="AU25" s="40" t="s">
        <v>269</v>
      </c>
    </row>
    <row r="26" spans="1:48" s="28" customFormat="1" ht="19.5" customHeight="1">
      <c r="A26" s="208" t="s">
        <v>165</v>
      </c>
      <c r="B26" s="209"/>
      <c r="C26" s="209"/>
      <c r="D26" s="209"/>
      <c r="E26" s="209"/>
      <c r="F26" s="209"/>
      <c r="G26" s="218"/>
      <c r="H26" s="219"/>
      <c r="I26" s="219"/>
      <c r="J26" s="220"/>
      <c r="K26" s="208" t="s">
        <v>164</v>
      </c>
      <c r="L26" s="209"/>
      <c r="M26" s="209"/>
      <c r="N26" s="209"/>
      <c r="O26" s="209"/>
      <c r="P26" s="209"/>
      <c r="Q26" s="209"/>
      <c r="R26" s="209"/>
      <c r="S26" s="211"/>
      <c r="T26" s="215"/>
      <c r="U26" s="216"/>
      <c r="V26" s="216"/>
      <c r="W26" s="216"/>
      <c r="X26" s="216"/>
      <c r="Y26" s="216"/>
      <c r="Z26" s="216"/>
      <c r="AA26" s="216"/>
      <c r="AB26" s="216"/>
      <c r="AC26" s="216"/>
      <c r="AD26" s="216"/>
      <c r="AE26" s="216"/>
      <c r="AF26" s="216"/>
      <c r="AG26" s="216"/>
      <c r="AH26" s="216"/>
      <c r="AI26" s="216"/>
      <c r="AJ26" s="216"/>
      <c r="AK26" s="216"/>
      <c r="AL26" s="216"/>
      <c r="AM26" s="217"/>
      <c r="AP26" s="29"/>
      <c r="AU26" s="74"/>
      <c r="AV26" s="74" t="s">
        <v>284</v>
      </c>
    </row>
    <row r="27" spans="1:48" s="28" customFormat="1" ht="19.5" customHeight="1">
      <c r="A27" s="208" t="s">
        <v>163</v>
      </c>
      <c r="B27" s="209"/>
      <c r="C27" s="209"/>
      <c r="D27" s="209"/>
      <c r="E27" s="209"/>
      <c r="F27" s="211"/>
      <c r="G27" s="212"/>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4"/>
      <c r="AP27" s="29"/>
      <c r="AU27" s="74"/>
      <c r="AV27" s="74" t="str">
        <f>IFERROR(VLOOKUP(G26,AU28:AV29,2,0),"")</f>
        <v/>
      </c>
    </row>
    <row r="28" spans="1:48" s="28" customFormat="1" ht="10" customHeight="1" thickBot="1">
      <c r="I28" s="30"/>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29"/>
      <c r="AU28" s="74" t="s">
        <v>166</v>
      </c>
      <c r="AV28" s="74" t="str">
        <f>G25&amp;"及び"&amp;T26</f>
        <v>及び</v>
      </c>
    </row>
    <row r="29" spans="1:48" s="28" customFormat="1" ht="23.25" customHeight="1" thickBot="1">
      <c r="A29" s="67"/>
      <c r="B29" s="191" t="s">
        <v>170</v>
      </c>
      <c r="C29" s="191"/>
      <c r="D29" s="191"/>
      <c r="E29" s="192">
        <f>E36</f>
        <v>0</v>
      </c>
      <c r="F29" s="193"/>
      <c r="G29" s="193"/>
      <c r="H29" s="194"/>
      <c r="I29" s="55" t="s">
        <v>127</v>
      </c>
      <c r="J29" s="191" t="s">
        <v>171</v>
      </c>
      <c r="K29" s="191"/>
      <c r="L29" s="191"/>
      <c r="M29" s="191"/>
      <c r="N29" s="184">
        <f>IFERROR(VLOOKUP(G26,プルダウン!I1:J2,2,0),0)</f>
        <v>0</v>
      </c>
      <c r="O29" s="185"/>
      <c r="P29" s="185"/>
      <c r="Q29" s="185"/>
      <c r="R29" s="185"/>
      <c r="S29" s="89" t="s">
        <v>127</v>
      </c>
      <c r="T29" s="195" t="s">
        <v>169</v>
      </c>
      <c r="U29" s="196"/>
      <c r="V29" s="196"/>
      <c r="W29" s="197"/>
      <c r="X29" s="184">
        <f>MIN(E29,N29)</f>
        <v>0</v>
      </c>
      <c r="Y29" s="185"/>
      <c r="Z29" s="185"/>
      <c r="AA29" s="185"/>
      <c r="AB29" s="185"/>
      <c r="AC29" s="90" t="s">
        <v>127</v>
      </c>
      <c r="AD29" s="186" t="s">
        <v>296</v>
      </c>
      <c r="AE29" s="187"/>
      <c r="AF29" s="187"/>
      <c r="AG29" s="188"/>
      <c r="AH29" s="189">
        <f>ROUNDDOWN(X29*4/5,-3)</f>
        <v>0</v>
      </c>
      <c r="AI29" s="190"/>
      <c r="AJ29" s="190"/>
      <c r="AK29" s="190"/>
      <c r="AL29" s="190"/>
      <c r="AM29" s="91" t="s">
        <v>127</v>
      </c>
      <c r="AP29" s="29"/>
      <c r="AU29" s="74" t="s">
        <v>167</v>
      </c>
      <c r="AV29" s="74">
        <f>G25</f>
        <v>0</v>
      </c>
    </row>
    <row r="30" spans="1:48" s="28" customFormat="1" ht="15" customHeight="1">
      <c r="A30" s="229" t="s">
        <v>152</v>
      </c>
      <c r="B30" s="230"/>
      <c r="C30" s="230"/>
      <c r="D30" s="231"/>
      <c r="E30" s="232" t="s">
        <v>157</v>
      </c>
      <c r="F30" s="232"/>
      <c r="G30" s="232"/>
      <c r="H30" s="232"/>
      <c r="I30" s="232"/>
      <c r="J30" s="230" t="s">
        <v>153</v>
      </c>
      <c r="K30" s="230"/>
      <c r="L30" s="230"/>
      <c r="M30" s="230"/>
      <c r="N30" s="230"/>
      <c r="O30" s="230"/>
      <c r="P30" s="230"/>
      <c r="Q30" s="230"/>
      <c r="R30" s="230"/>
      <c r="S30" s="230"/>
      <c r="T30" s="230"/>
      <c r="U30" s="230"/>
      <c r="V30" s="230"/>
      <c r="W30" s="230"/>
      <c r="X30" s="230"/>
      <c r="Y30" s="230"/>
      <c r="Z30" s="230"/>
      <c r="AA30" s="230"/>
      <c r="AB30" s="230"/>
      <c r="AC30" s="230"/>
      <c r="AD30" s="233"/>
      <c r="AE30" s="233"/>
      <c r="AF30" s="233"/>
      <c r="AG30" s="233"/>
      <c r="AH30" s="233"/>
      <c r="AI30" s="233"/>
      <c r="AJ30" s="233"/>
      <c r="AK30" s="233"/>
      <c r="AL30" s="233"/>
      <c r="AM30" s="234"/>
      <c r="AP30" s="29"/>
    </row>
    <row r="31" spans="1:48" s="28" customFormat="1" ht="15" customHeight="1">
      <c r="A31" s="235"/>
      <c r="B31" s="236"/>
      <c r="C31" s="236"/>
      <c r="D31" s="237"/>
      <c r="E31" s="296"/>
      <c r="F31" s="297"/>
      <c r="G31" s="297"/>
      <c r="H31" s="297"/>
      <c r="I31" s="297"/>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P31" s="29"/>
    </row>
    <row r="32" spans="1:48" s="28" customFormat="1" ht="15" customHeight="1">
      <c r="A32" s="221"/>
      <c r="B32" s="222"/>
      <c r="C32" s="222"/>
      <c r="D32" s="223"/>
      <c r="E32" s="201"/>
      <c r="F32" s="202"/>
      <c r="G32" s="202"/>
      <c r="H32" s="202"/>
      <c r="I32" s="202"/>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P32" s="29"/>
    </row>
    <row r="33" spans="1:42" s="28" customFormat="1" ht="15" customHeight="1">
      <c r="A33" s="221"/>
      <c r="B33" s="222"/>
      <c r="C33" s="222"/>
      <c r="D33" s="223"/>
      <c r="E33" s="201"/>
      <c r="F33" s="202"/>
      <c r="G33" s="202"/>
      <c r="H33" s="202"/>
      <c r="I33" s="202"/>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P33" s="29"/>
    </row>
    <row r="34" spans="1:42" s="28" customFormat="1" ht="15" customHeight="1">
      <c r="A34" s="221"/>
      <c r="B34" s="222"/>
      <c r="C34" s="222"/>
      <c r="D34" s="223"/>
      <c r="E34" s="201"/>
      <c r="F34" s="202"/>
      <c r="G34" s="202"/>
      <c r="H34" s="202"/>
      <c r="I34" s="202"/>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P34" s="29"/>
    </row>
    <row r="35" spans="1:42" s="28" customFormat="1" ht="15" customHeight="1">
      <c r="A35" s="225"/>
      <c r="B35" s="226"/>
      <c r="C35" s="226"/>
      <c r="D35" s="227"/>
      <c r="E35" s="203"/>
      <c r="F35" s="204"/>
      <c r="G35" s="204"/>
      <c r="H35" s="204"/>
      <c r="I35" s="204"/>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29"/>
    </row>
    <row r="36" spans="1:42" s="28" customFormat="1" ht="15" customHeight="1">
      <c r="A36" s="198" t="s">
        <v>27</v>
      </c>
      <c r="B36" s="199"/>
      <c r="C36" s="199"/>
      <c r="D36" s="200"/>
      <c r="E36" s="205">
        <f>SUM(E31:I35)</f>
        <v>0</v>
      </c>
      <c r="F36" s="206"/>
      <c r="G36" s="206"/>
      <c r="H36" s="206"/>
      <c r="I36" s="206"/>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P36" s="29"/>
    </row>
    <row r="37" spans="1:42" ht="10" customHeight="1" thickBot="1">
      <c r="A37" s="31"/>
      <c r="B37" s="31"/>
      <c r="C37" s="31"/>
      <c r="D37" s="31"/>
      <c r="E37" s="31"/>
      <c r="F37" s="32"/>
      <c r="G37" s="32"/>
      <c r="H37" s="32"/>
      <c r="I37" s="32"/>
      <c r="J37" s="32"/>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row>
    <row r="38" spans="1:42" ht="24.75" customHeight="1" thickBot="1">
      <c r="A38" s="292" t="s">
        <v>86</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P38" s="47" t="str">
        <f>IF(COUNTIF(A39:A40,"○")=2,"OK","NG")</f>
        <v>NG</v>
      </c>
    </row>
    <row r="39" spans="1:42" ht="42.75" customHeight="1">
      <c r="A39" s="64"/>
      <c r="B39" s="272" t="s">
        <v>129</v>
      </c>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row>
    <row r="40" spans="1:42" ht="25.5" customHeight="1">
      <c r="A40" s="64"/>
      <c r="B40" s="273" t="s">
        <v>131</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row>
    <row r="41" spans="1:42" ht="8.25" customHeight="1">
      <c r="A41" s="34"/>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42"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42"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42"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42"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42"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42"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42"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39"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39"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39"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39"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39"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39"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39"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39"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39"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39"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row>
    <row r="91" spans="1:39" ht="26.25" hidden="1" customHeight="1">
      <c r="A91" s="36"/>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row>
    <row r="92" spans="1:39" ht="26.25" hidden="1" customHeight="1">
      <c r="A92" s="36"/>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row>
    <row r="93" spans="1:39" ht="26.25" hidden="1" customHeight="1">
      <c r="A93" s="36"/>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row>
    <row r="94" spans="1:39" ht="26.25" hidden="1" customHeight="1">
      <c r="A94" s="36"/>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row>
    <row r="95" spans="1:39" ht="26.25" hidden="1" customHeight="1">
      <c r="A95" s="36"/>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row>
    <row r="96" spans="1:39" ht="26.25" hidden="1" customHeight="1">
      <c r="A96" s="36"/>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row>
    <row r="97" spans="1:43" ht="26.25" hidden="1" customHeight="1">
      <c r="A97" s="36"/>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row>
    <row r="98" spans="1:43" ht="26.25" hidden="1" customHeight="1">
      <c r="A98" s="36"/>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row>
    <row r="99" spans="1:43" ht="26.25" hidden="1" customHeight="1">
      <c r="A99" s="36"/>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row>
    <row r="100" spans="1:43" ht="26.25" hidden="1" customHeight="1">
      <c r="A100" s="36"/>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row>
    <row r="101" spans="1:43" ht="26.25" hidden="1" customHeight="1">
      <c r="A101" s="36"/>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row>
    <row r="102" spans="1:43" ht="26.25" hidden="1" customHeight="1">
      <c r="A102" s="36"/>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row>
    <row r="103" spans="1:43" ht="26.25" hidden="1" customHeight="1">
      <c r="A103" s="36"/>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row>
    <row r="104" spans="1:43" ht="26.25" hidden="1" customHeight="1">
      <c r="A104" s="36"/>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P104" s="23" t="str">
        <f>IF(COUNTIF(A109:A110,"○")=2,"国保連へ申請","都道府県へ直接申請")</f>
        <v>都道府県へ直接申請</v>
      </c>
    </row>
    <row r="105" spans="1:43" ht="24.75" hidden="1" customHeight="1">
      <c r="AP105" s="37" t="str">
        <f>IF(COUNTIF(A109:A110,"○")=2,"国保連へ申請","都道府県へ直接申請")</f>
        <v>都道府県へ直接申請</v>
      </c>
      <c r="AQ105" s="38"/>
    </row>
    <row r="106" spans="1:43" ht="25.5" hidden="1" customHeight="1"/>
    <row r="107" spans="1:43" ht="25.5" hidden="1" customHeight="1" thickBot="1"/>
    <row r="108" spans="1:43" ht="20.25" hidden="1" customHeight="1" thickBot="1">
      <c r="A108" s="274" t="s">
        <v>87</v>
      </c>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6"/>
      <c r="AP108" s="37"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39"/>
    </row>
    <row r="109" spans="1:43" ht="13.5" hidden="1" customHeight="1" thickBot="1">
      <c r="A109" s="33"/>
      <c r="B109" s="277" t="s">
        <v>91</v>
      </c>
      <c r="C109" s="277"/>
      <c r="D109" s="277"/>
      <c r="E109" s="277"/>
      <c r="F109" s="277"/>
      <c r="G109" s="277"/>
      <c r="H109" s="277"/>
      <c r="I109" s="277"/>
      <c r="J109" s="277"/>
      <c r="K109" s="277"/>
      <c r="L109" s="277"/>
      <c r="M109" s="277"/>
      <c r="N109" s="277"/>
      <c r="O109" s="277"/>
      <c r="P109" s="277"/>
      <c r="Q109" s="277"/>
      <c r="R109" s="277"/>
      <c r="S109" s="277"/>
      <c r="T109" s="277"/>
      <c r="U109" s="277"/>
      <c r="V109" s="277"/>
      <c r="W109" s="278"/>
      <c r="X109" s="279" t="s">
        <v>102</v>
      </c>
      <c r="Y109" s="279"/>
      <c r="Z109" s="279"/>
      <c r="AA109" s="279"/>
      <c r="AB109" s="279"/>
      <c r="AC109" s="279"/>
      <c r="AD109" s="279"/>
      <c r="AE109" s="279"/>
      <c r="AF109" s="279"/>
      <c r="AG109" s="279"/>
      <c r="AH109" s="279"/>
      <c r="AI109" s="279"/>
      <c r="AJ109" s="279"/>
      <c r="AK109" s="279"/>
      <c r="AL109" s="279"/>
      <c r="AM109" s="280"/>
    </row>
    <row r="110" spans="1:43" ht="13.5" hidden="1" customHeight="1" thickBot="1">
      <c r="A110" s="33"/>
      <c r="B110" s="267" t="s">
        <v>92</v>
      </c>
      <c r="C110" s="267"/>
      <c r="D110" s="267"/>
      <c r="E110" s="268"/>
      <c r="F110" s="267"/>
      <c r="G110" s="267"/>
      <c r="H110" s="267"/>
      <c r="I110" s="267"/>
      <c r="J110" s="267"/>
      <c r="K110" s="267"/>
      <c r="L110" s="267"/>
      <c r="M110" s="267"/>
      <c r="N110" s="267"/>
      <c r="O110" s="267"/>
      <c r="P110" s="267"/>
      <c r="Q110" s="267"/>
      <c r="R110" s="267"/>
      <c r="S110" s="267"/>
      <c r="T110" s="267"/>
      <c r="U110" s="267"/>
      <c r="V110" s="267"/>
      <c r="W110" s="269"/>
      <c r="X110" s="270" t="s">
        <v>85</v>
      </c>
      <c r="Y110" s="270"/>
      <c r="Z110" s="270"/>
      <c r="AA110" s="270"/>
      <c r="AB110" s="270"/>
      <c r="AC110" s="270"/>
      <c r="AD110" s="270"/>
      <c r="AE110" s="270"/>
      <c r="AF110" s="270"/>
      <c r="AG110" s="270"/>
      <c r="AH110" s="270"/>
      <c r="AI110" s="270"/>
      <c r="AJ110" s="270"/>
      <c r="AK110" s="270"/>
      <c r="AL110" s="270"/>
      <c r="AM110" s="271"/>
    </row>
    <row r="111" spans="1:43" s="40" customFormat="1" ht="18.75" hidden="1" customHeight="1">
      <c r="C111" s="41" t="s">
        <v>64</v>
      </c>
      <c r="AP111" s="41"/>
    </row>
    <row r="112" spans="1:43" s="40" customFormat="1" ht="18.75" hidden="1" customHeight="1">
      <c r="A112" s="40">
        <v>1</v>
      </c>
      <c r="B112" s="42" t="s">
        <v>37</v>
      </c>
      <c r="C112" s="43">
        <v>10000</v>
      </c>
      <c r="D112" s="40" t="s">
        <v>38</v>
      </c>
      <c r="E112" s="44">
        <v>1</v>
      </c>
      <c r="H112" s="40" t="s">
        <v>116</v>
      </c>
      <c r="AP112" s="41"/>
    </row>
    <row r="113" spans="1:42" s="40" customFormat="1" ht="18.75" hidden="1" customHeight="1">
      <c r="A113" s="40">
        <v>2</v>
      </c>
      <c r="B113" s="42" t="s">
        <v>39</v>
      </c>
      <c r="C113" s="43">
        <v>15000</v>
      </c>
      <c r="D113" s="40" t="s">
        <v>38</v>
      </c>
      <c r="E113" s="44">
        <v>2</v>
      </c>
      <c r="H113" s="40" t="s">
        <v>117</v>
      </c>
      <c r="AP113" s="41"/>
    </row>
    <row r="114" spans="1:42" s="40" customFormat="1" ht="18.75" hidden="1" customHeight="1">
      <c r="A114" s="40">
        <v>3</v>
      </c>
      <c r="B114" s="42" t="s">
        <v>40</v>
      </c>
      <c r="C114" s="43">
        <v>20000</v>
      </c>
      <c r="D114" s="40" t="s">
        <v>38</v>
      </c>
      <c r="E114" s="44">
        <v>3</v>
      </c>
      <c r="H114" s="40" t="s">
        <v>118</v>
      </c>
      <c r="AP114" s="41"/>
    </row>
    <row r="115" spans="1:42" s="40" customFormat="1" ht="18.75" hidden="1" customHeight="1">
      <c r="A115" s="40">
        <v>4</v>
      </c>
      <c r="B115" s="42" t="s">
        <v>41</v>
      </c>
      <c r="C115" s="43">
        <v>10000</v>
      </c>
      <c r="D115" s="40" t="s">
        <v>38</v>
      </c>
      <c r="E115" s="44">
        <v>4</v>
      </c>
      <c r="H115" s="40" t="s">
        <v>119</v>
      </c>
      <c r="AP115" s="41"/>
    </row>
    <row r="116" spans="1:42" s="40" customFormat="1" ht="18.75" hidden="1" customHeight="1">
      <c r="A116" s="40">
        <v>5</v>
      </c>
      <c r="B116" s="42" t="s">
        <v>11</v>
      </c>
      <c r="C116" s="43">
        <v>10000</v>
      </c>
      <c r="D116" s="40" t="s">
        <v>38</v>
      </c>
      <c r="E116" s="44">
        <v>5</v>
      </c>
      <c r="H116" s="40" t="s">
        <v>120</v>
      </c>
      <c r="AP116" s="41"/>
    </row>
    <row r="117" spans="1:42" s="40" customFormat="1" ht="18.75" hidden="1" customHeight="1">
      <c r="A117" s="40">
        <v>6</v>
      </c>
      <c r="B117" s="42" t="s">
        <v>42</v>
      </c>
      <c r="C117" s="43">
        <v>10000</v>
      </c>
      <c r="D117" s="40" t="s">
        <v>38</v>
      </c>
      <c r="E117" s="44">
        <v>6</v>
      </c>
      <c r="H117" s="40" t="s">
        <v>121</v>
      </c>
      <c r="AP117" s="41"/>
    </row>
    <row r="118" spans="1:42" s="40" customFormat="1" ht="18.75" hidden="1" customHeight="1">
      <c r="A118" s="40">
        <v>7</v>
      </c>
      <c r="B118" s="42" t="s">
        <v>43</v>
      </c>
      <c r="C118" s="43">
        <v>15000</v>
      </c>
      <c r="D118" s="40" t="s">
        <v>38</v>
      </c>
      <c r="E118" s="44">
        <v>7</v>
      </c>
      <c r="H118" s="40" t="s">
        <v>122</v>
      </c>
      <c r="AP118" s="41"/>
    </row>
    <row r="119" spans="1:42" s="40" customFormat="1" ht="18.75" hidden="1" customHeight="1">
      <c r="A119" s="40">
        <v>8</v>
      </c>
      <c r="B119" s="42" t="s">
        <v>44</v>
      </c>
      <c r="C119" s="43">
        <v>20000</v>
      </c>
      <c r="D119" s="40" t="s">
        <v>38</v>
      </c>
      <c r="E119" s="44">
        <v>8</v>
      </c>
      <c r="H119" s="40" t="s">
        <v>123</v>
      </c>
      <c r="AP119" s="41"/>
    </row>
    <row r="120" spans="1:42" s="40" customFormat="1" ht="18.75" hidden="1" customHeight="1">
      <c r="A120" s="40">
        <v>9</v>
      </c>
      <c r="B120" s="42" t="s">
        <v>22</v>
      </c>
      <c r="C120" s="43">
        <v>10000</v>
      </c>
      <c r="D120" s="40" t="s">
        <v>38</v>
      </c>
      <c r="E120" s="44">
        <v>9</v>
      </c>
      <c r="H120" s="40" t="s">
        <v>113</v>
      </c>
      <c r="AP120" s="41"/>
    </row>
    <row r="121" spans="1:42" s="40" customFormat="1" ht="18.75" hidden="1" customHeight="1">
      <c r="A121" s="40">
        <v>10</v>
      </c>
      <c r="B121" s="42" t="s">
        <v>65</v>
      </c>
      <c r="C121" s="43">
        <v>5000</v>
      </c>
      <c r="D121" s="40" t="s">
        <v>38</v>
      </c>
      <c r="E121" s="44">
        <v>10</v>
      </c>
      <c r="H121" s="40" t="s">
        <v>114</v>
      </c>
      <c r="AP121" s="41"/>
    </row>
    <row r="122" spans="1:42" s="40" customFormat="1" ht="18.75" hidden="1" customHeight="1">
      <c r="A122" s="40">
        <v>11</v>
      </c>
      <c r="B122" s="40" t="s">
        <v>66</v>
      </c>
      <c r="C122" s="43">
        <v>10000</v>
      </c>
      <c r="D122" s="40" t="s">
        <v>38</v>
      </c>
      <c r="E122" s="44">
        <v>11</v>
      </c>
      <c r="H122" s="5" t="s">
        <v>112</v>
      </c>
      <c r="AP122" s="41"/>
    </row>
    <row r="123" spans="1:42" s="40" customFormat="1" ht="18.75" hidden="1" customHeight="1">
      <c r="A123" s="40">
        <v>12</v>
      </c>
      <c r="B123" s="40" t="s">
        <v>47</v>
      </c>
      <c r="C123" s="43">
        <v>10000</v>
      </c>
      <c r="D123" s="40" t="s">
        <v>38</v>
      </c>
      <c r="E123" s="44">
        <v>12</v>
      </c>
      <c r="AP123" s="41"/>
    </row>
    <row r="124" spans="1:42" s="40" customFormat="1" ht="18.75" hidden="1" customHeight="1">
      <c r="A124" s="40">
        <v>13</v>
      </c>
      <c r="B124" s="40" t="s">
        <v>48</v>
      </c>
      <c r="C124" s="43">
        <v>15000</v>
      </c>
      <c r="D124" s="40" t="s">
        <v>38</v>
      </c>
      <c r="E124" s="44">
        <v>13</v>
      </c>
      <c r="AP124" s="41"/>
    </row>
    <row r="125" spans="1:42" s="40" customFormat="1" ht="18.75" hidden="1" customHeight="1">
      <c r="A125" s="40">
        <v>14</v>
      </c>
      <c r="B125" s="40" t="s">
        <v>49</v>
      </c>
      <c r="C125" s="43">
        <v>20000</v>
      </c>
      <c r="D125" s="40" t="s">
        <v>38</v>
      </c>
      <c r="E125" s="44">
        <v>14</v>
      </c>
      <c r="AP125" s="41"/>
    </row>
    <row r="126" spans="1:42" s="40" customFormat="1" ht="18.75" hidden="1" customHeight="1">
      <c r="A126" s="40">
        <v>15</v>
      </c>
      <c r="B126" s="40" t="s">
        <v>12</v>
      </c>
      <c r="C126" s="43">
        <v>10000</v>
      </c>
      <c r="D126" s="40" t="s">
        <v>38</v>
      </c>
      <c r="E126" s="44">
        <v>15</v>
      </c>
      <c r="AP126" s="41"/>
    </row>
    <row r="127" spans="1:42" s="40" customFormat="1" ht="18.75" hidden="1" customHeight="1">
      <c r="A127" s="40">
        <v>16</v>
      </c>
      <c r="B127" s="40" t="s">
        <v>13</v>
      </c>
      <c r="C127" s="43">
        <v>10000</v>
      </c>
      <c r="D127" s="40" t="s">
        <v>38</v>
      </c>
      <c r="E127" s="44">
        <v>16</v>
      </c>
      <c r="AP127" s="41"/>
    </row>
    <row r="128" spans="1:42" s="40" customFormat="1" ht="18.75" hidden="1" customHeight="1">
      <c r="A128" s="40">
        <v>17</v>
      </c>
      <c r="B128" s="40" t="s">
        <v>14</v>
      </c>
      <c r="C128" s="43">
        <v>5000</v>
      </c>
      <c r="D128" s="40" t="s">
        <v>38</v>
      </c>
      <c r="E128" s="44">
        <v>17</v>
      </c>
      <c r="AP128" s="41"/>
    </row>
    <row r="129" spans="1:42" s="40" customFormat="1" ht="18.75" hidden="1" customHeight="1">
      <c r="A129" s="40">
        <v>18</v>
      </c>
      <c r="B129" s="40" t="s">
        <v>15</v>
      </c>
      <c r="C129" s="43">
        <v>10000</v>
      </c>
      <c r="D129" s="40" t="s">
        <v>38</v>
      </c>
      <c r="E129" s="44">
        <v>18</v>
      </c>
      <c r="AP129" s="41"/>
    </row>
    <row r="130" spans="1:42" s="40" customFormat="1" ht="18.75" hidden="1" customHeight="1">
      <c r="A130" s="40">
        <v>19</v>
      </c>
      <c r="B130" s="40" t="s">
        <v>16</v>
      </c>
      <c r="C130" s="43">
        <v>10000</v>
      </c>
      <c r="D130" s="40" t="s">
        <v>38</v>
      </c>
      <c r="E130" s="44">
        <v>19</v>
      </c>
      <c r="AP130" s="41"/>
    </row>
    <row r="131" spans="1:42" s="40" customFormat="1" ht="18.75" hidden="1" customHeight="1">
      <c r="A131" s="40">
        <v>20</v>
      </c>
      <c r="B131" s="40" t="s">
        <v>17</v>
      </c>
      <c r="C131" s="43">
        <v>10000</v>
      </c>
      <c r="D131" s="40" t="s">
        <v>38</v>
      </c>
      <c r="E131" s="44">
        <v>20</v>
      </c>
      <c r="AP131" s="41"/>
    </row>
    <row r="132" spans="1:42" s="40" customFormat="1" ht="18.75" hidden="1" customHeight="1">
      <c r="A132" s="40">
        <v>21</v>
      </c>
      <c r="B132" s="40" t="s">
        <v>45</v>
      </c>
      <c r="C132" s="43">
        <v>5000</v>
      </c>
      <c r="D132" s="40" t="s">
        <v>38</v>
      </c>
      <c r="E132" s="44">
        <v>21</v>
      </c>
      <c r="AP132" s="41"/>
    </row>
    <row r="133" spans="1:42" s="40" customFormat="1" ht="18.75" hidden="1" customHeight="1">
      <c r="A133" s="40">
        <v>22</v>
      </c>
      <c r="B133" s="40" t="s">
        <v>18</v>
      </c>
      <c r="C133" s="43">
        <v>10000</v>
      </c>
      <c r="D133" s="40" t="s">
        <v>38</v>
      </c>
      <c r="E133" s="44">
        <v>22</v>
      </c>
      <c r="AP133" s="41"/>
    </row>
    <row r="134" spans="1:42" s="40" customFormat="1" ht="18.75" hidden="1" customHeight="1">
      <c r="A134" s="45">
        <v>23</v>
      </c>
      <c r="B134" s="45" t="s">
        <v>19</v>
      </c>
      <c r="C134" s="46">
        <v>10000</v>
      </c>
      <c r="D134" s="45" t="s">
        <v>38</v>
      </c>
      <c r="E134" s="44">
        <v>23</v>
      </c>
      <c r="F134" s="45"/>
      <c r="AP134" s="41"/>
    </row>
    <row r="135" spans="1:42" s="40" customFormat="1" ht="18.75" hidden="1" customHeight="1">
      <c r="A135" s="40">
        <v>24</v>
      </c>
      <c r="B135" s="40" t="s">
        <v>50</v>
      </c>
      <c r="C135" s="43">
        <v>30000</v>
      </c>
      <c r="D135" s="40" t="s">
        <v>68</v>
      </c>
      <c r="E135" s="44">
        <v>24</v>
      </c>
      <c r="AP135" s="41"/>
    </row>
    <row r="136" spans="1:42" s="40" customFormat="1" ht="18.75" hidden="1" customHeight="1">
      <c r="A136" s="40">
        <v>25</v>
      </c>
      <c r="B136" s="40" t="s">
        <v>51</v>
      </c>
      <c r="C136" s="43">
        <v>40000</v>
      </c>
      <c r="D136" s="40" t="s">
        <v>68</v>
      </c>
      <c r="E136" s="44">
        <v>25</v>
      </c>
      <c r="AP136" s="41"/>
    </row>
    <row r="137" spans="1:42" s="40" customFormat="1" ht="18.75" hidden="1" customHeight="1">
      <c r="A137" s="40">
        <v>26</v>
      </c>
      <c r="B137" s="40" t="s">
        <v>52</v>
      </c>
      <c r="C137" s="43">
        <v>50000</v>
      </c>
      <c r="D137" s="40" t="s">
        <v>68</v>
      </c>
      <c r="E137" s="44">
        <v>26</v>
      </c>
      <c r="AP137" s="41"/>
    </row>
    <row r="138" spans="1:42" s="40" customFormat="1" ht="18.75" hidden="1" customHeight="1">
      <c r="A138" s="40">
        <v>27</v>
      </c>
      <c r="B138" s="40" t="s">
        <v>53</v>
      </c>
      <c r="C138" s="43">
        <v>60000</v>
      </c>
      <c r="D138" s="40" t="s">
        <v>68</v>
      </c>
      <c r="E138" s="44">
        <v>27</v>
      </c>
      <c r="AP138" s="41"/>
    </row>
    <row r="139" spans="1:42" s="40" customFormat="1" ht="18.75" hidden="1" customHeight="1">
      <c r="A139" s="40">
        <v>28</v>
      </c>
      <c r="B139" s="40" t="s">
        <v>54</v>
      </c>
      <c r="C139" s="43">
        <v>70000</v>
      </c>
      <c r="D139" s="40" t="s">
        <v>68</v>
      </c>
      <c r="E139" s="44">
        <v>28</v>
      </c>
      <c r="AP139" s="41"/>
    </row>
    <row r="140" spans="1:42" s="40" customFormat="1" ht="18.75" hidden="1" customHeight="1">
      <c r="A140" s="40">
        <v>29</v>
      </c>
      <c r="B140" s="40" t="s">
        <v>55</v>
      </c>
      <c r="C140" s="43">
        <v>10000</v>
      </c>
      <c r="D140" s="40" t="s">
        <v>68</v>
      </c>
      <c r="E140" s="44">
        <v>29</v>
      </c>
      <c r="AP140" s="41"/>
    </row>
    <row r="141" spans="1:42" s="40" customFormat="1" ht="18.75" hidden="1" customHeight="1">
      <c r="A141" s="40">
        <v>30</v>
      </c>
      <c r="B141" s="40" t="s">
        <v>67</v>
      </c>
      <c r="C141" s="43">
        <v>20000</v>
      </c>
      <c r="D141" s="40" t="s">
        <v>68</v>
      </c>
      <c r="E141" s="44">
        <v>30</v>
      </c>
      <c r="AP141" s="41"/>
    </row>
    <row r="142" spans="1:42" s="40" customFormat="1" ht="18.75" hidden="1" customHeight="1">
      <c r="A142" s="40">
        <v>31</v>
      </c>
      <c r="B142" s="40" t="s">
        <v>56</v>
      </c>
      <c r="C142" s="43">
        <v>30000</v>
      </c>
      <c r="D142" s="40" t="s">
        <v>68</v>
      </c>
      <c r="E142" s="44">
        <v>31</v>
      </c>
      <c r="AP142" s="41"/>
    </row>
    <row r="143" spans="1:42" s="40" customFormat="1" ht="18.75" hidden="1" customHeight="1">
      <c r="A143" s="40">
        <v>32</v>
      </c>
      <c r="B143" s="40" t="s">
        <v>57</v>
      </c>
      <c r="C143" s="43">
        <v>40000</v>
      </c>
      <c r="D143" s="40" t="s">
        <v>68</v>
      </c>
      <c r="E143" s="44">
        <v>32</v>
      </c>
      <c r="AP143" s="41"/>
    </row>
    <row r="144" spans="1:42" s="40" customFormat="1" ht="18.75" hidden="1" customHeight="1">
      <c r="A144" s="40">
        <v>33</v>
      </c>
      <c r="B144" s="40" t="s">
        <v>58</v>
      </c>
      <c r="C144" s="43">
        <v>50000</v>
      </c>
      <c r="D144" s="40" t="s">
        <v>68</v>
      </c>
      <c r="E144" s="44">
        <v>33</v>
      </c>
      <c r="AP144" s="41"/>
    </row>
    <row r="145" spans="1:42" s="40" customFormat="1" ht="18.75" hidden="1" customHeight="1">
      <c r="A145" s="40">
        <v>34</v>
      </c>
      <c r="B145" s="40" t="s">
        <v>59</v>
      </c>
      <c r="C145" s="43">
        <v>60000</v>
      </c>
      <c r="D145" s="40" t="s">
        <v>68</v>
      </c>
      <c r="E145" s="44">
        <v>34</v>
      </c>
      <c r="AP145" s="41"/>
    </row>
    <row r="146" spans="1:42" s="40" customFormat="1" ht="18.75" hidden="1" customHeight="1">
      <c r="A146" s="40">
        <v>35</v>
      </c>
      <c r="B146" s="40" t="s">
        <v>60</v>
      </c>
      <c r="C146" s="43">
        <v>70000</v>
      </c>
      <c r="D146" s="40" t="s">
        <v>68</v>
      </c>
      <c r="E146" s="44">
        <v>35</v>
      </c>
      <c r="AP146" s="41"/>
    </row>
    <row r="147" spans="1:42" s="40" customFormat="1" ht="18.75" hidden="1" customHeight="1">
      <c r="A147" s="40">
        <v>36</v>
      </c>
      <c r="B147" s="40" t="s">
        <v>61</v>
      </c>
      <c r="C147" s="43">
        <v>30000</v>
      </c>
      <c r="D147" s="40" t="s">
        <v>68</v>
      </c>
      <c r="E147" s="44">
        <v>36</v>
      </c>
      <c r="AP147" s="41"/>
    </row>
    <row r="148" spans="1:42" s="40" customFormat="1" ht="18.75" hidden="1" customHeight="1">
      <c r="A148" s="40">
        <v>37</v>
      </c>
      <c r="B148" s="40" t="s">
        <v>69</v>
      </c>
      <c r="C148" s="43">
        <v>40000</v>
      </c>
      <c r="D148" s="40" t="s">
        <v>68</v>
      </c>
      <c r="E148" s="44">
        <v>37</v>
      </c>
      <c r="AP148" s="41"/>
    </row>
    <row r="149" spans="1:42" s="40" customFormat="1" ht="18.75" hidden="1" customHeight="1">
      <c r="A149" s="40">
        <v>38</v>
      </c>
      <c r="B149" s="40" t="s">
        <v>70</v>
      </c>
      <c r="C149" s="43">
        <v>50000</v>
      </c>
      <c r="D149" s="40" t="s">
        <v>68</v>
      </c>
      <c r="E149" s="44">
        <v>38</v>
      </c>
      <c r="AP149" s="41"/>
    </row>
    <row r="150" spans="1:42" s="40" customFormat="1" ht="18.75" hidden="1" customHeight="1">
      <c r="A150" s="40">
        <v>39</v>
      </c>
      <c r="B150" s="40" t="s">
        <v>71</v>
      </c>
      <c r="C150" s="43">
        <v>60000</v>
      </c>
      <c r="D150" s="40" t="s">
        <v>68</v>
      </c>
      <c r="E150" s="44">
        <v>39</v>
      </c>
      <c r="AP150" s="41"/>
    </row>
    <row r="151" spans="1:42" s="40" customFormat="1" ht="18.75" hidden="1" customHeight="1">
      <c r="A151" s="40">
        <v>40</v>
      </c>
      <c r="B151" s="40" t="s">
        <v>95</v>
      </c>
      <c r="C151" s="43">
        <v>70000</v>
      </c>
      <c r="D151" s="40" t="s">
        <v>68</v>
      </c>
      <c r="E151" s="44">
        <v>40</v>
      </c>
      <c r="AP151" s="41"/>
    </row>
    <row r="152" spans="1:42" s="40" customFormat="1" ht="18.75" hidden="1" customHeight="1">
      <c r="A152" s="40">
        <v>41</v>
      </c>
      <c r="B152" s="40" t="s">
        <v>62</v>
      </c>
      <c r="C152" s="43">
        <v>30000</v>
      </c>
      <c r="D152" s="40" t="s">
        <v>68</v>
      </c>
      <c r="E152" s="44">
        <v>41</v>
      </c>
      <c r="AP152" s="41"/>
    </row>
    <row r="153" spans="1:42" s="40" customFormat="1" ht="18.75" hidden="1" customHeight="1">
      <c r="A153" s="40">
        <v>42</v>
      </c>
      <c r="B153" s="40" t="s">
        <v>72</v>
      </c>
      <c r="C153" s="43">
        <v>40000</v>
      </c>
      <c r="D153" s="40" t="s">
        <v>68</v>
      </c>
      <c r="E153" s="44">
        <v>42</v>
      </c>
      <c r="AP153" s="41"/>
    </row>
    <row r="154" spans="1:42" s="40" customFormat="1" ht="18.75" hidden="1" customHeight="1">
      <c r="A154" s="40">
        <v>43</v>
      </c>
      <c r="B154" s="40" t="s">
        <v>73</v>
      </c>
      <c r="C154" s="43">
        <v>50000</v>
      </c>
      <c r="D154" s="40" t="s">
        <v>68</v>
      </c>
      <c r="E154" s="44">
        <v>43</v>
      </c>
      <c r="AP154" s="41"/>
    </row>
    <row r="155" spans="1:42" s="40" customFormat="1" ht="18.75" hidden="1" customHeight="1">
      <c r="A155" s="40">
        <v>44</v>
      </c>
      <c r="B155" s="40" t="s">
        <v>74</v>
      </c>
      <c r="C155" s="43">
        <v>60000</v>
      </c>
      <c r="D155" s="40" t="s">
        <v>68</v>
      </c>
      <c r="E155" s="44">
        <v>44</v>
      </c>
      <c r="AP155" s="41"/>
    </row>
    <row r="156" spans="1:42" s="40" customFormat="1" ht="18.75" hidden="1" customHeight="1">
      <c r="A156" s="40">
        <v>45</v>
      </c>
      <c r="B156" s="40" t="s">
        <v>96</v>
      </c>
      <c r="C156" s="43">
        <v>70000</v>
      </c>
      <c r="D156" s="40" t="s">
        <v>68</v>
      </c>
      <c r="E156" s="44">
        <v>45</v>
      </c>
      <c r="AP156" s="41"/>
    </row>
    <row r="157" spans="1:42" s="40" customFormat="1" ht="18.75" hidden="1" customHeight="1">
      <c r="A157" s="40">
        <v>46</v>
      </c>
      <c r="B157" s="40" t="s">
        <v>63</v>
      </c>
      <c r="C157" s="43">
        <v>10000</v>
      </c>
      <c r="D157" s="40" t="s">
        <v>68</v>
      </c>
      <c r="E157" s="44">
        <v>46</v>
      </c>
      <c r="AP157" s="41"/>
    </row>
    <row r="158" spans="1:42" s="40" customFormat="1" ht="18.75" hidden="1" customHeight="1">
      <c r="A158" s="40">
        <v>47</v>
      </c>
      <c r="B158" s="40" t="s">
        <v>75</v>
      </c>
      <c r="C158" s="43">
        <v>15000</v>
      </c>
      <c r="D158" s="40" t="s">
        <v>68</v>
      </c>
      <c r="E158" s="44">
        <v>47</v>
      </c>
      <c r="AP158" s="41"/>
    </row>
    <row r="159" spans="1:42" s="40" customFormat="1" ht="18.75" hidden="1" customHeight="1">
      <c r="A159" s="40">
        <v>48</v>
      </c>
      <c r="B159" s="40" t="s">
        <v>76</v>
      </c>
      <c r="C159" s="43">
        <v>10000</v>
      </c>
      <c r="D159" s="40" t="s">
        <v>68</v>
      </c>
      <c r="E159" s="44">
        <v>48</v>
      </c>
      <c r="AP159" s="41"/>
    </row>
    <row r="160" spans="1:42" s="40" customFormat="1" ht="18.75" hidden="1" customHeight="1">
      <c r="A160" s="40">
        <v>49</v>
      </c>
      <c r="B160" s="40" t="s">
        <v>77</v>
      </c>
      <c r="C160" s="43">
        <v>20000</v>
      </c>
      <c r="D160" s="40" t="s">
        <v>68</v>
      </c>
      <c r="E160" s="44">
        <v>49</v>
      </c>
      <c r="AP160" s="41"/>
    </row>
    <row r="161" spans="1:42" s="40" customFormat="1" ht="18.75" hidden="1" customHeight="1">
      <c r="A161" s="40">
        <v>50</v>
      </c>
      <c r="B161" s="40" t="s">
        <v>78</v>
      </c>
      <c r="C161" s="43">
        <v>30000</v>
      </c>
      <c r="D161" s="40" t="s">
        <v>68</v>
      </c>
      <c r="E161" s="44">
        <v>50</v>
      </c>
      <c r="AP161" s="41"/>
    </row>
    <row r="162" spans="1:42" s="40" customFormat="1" ht="18.75" hidden="1" customHeight="1">
      <c r="A162" s="40">
        <v>51</v>
      </c>
      <c r="B162" s="40" t="s">
        <v>79</v>
      </c>
      <c r="C162" s="43">
        <v>40000</v>
      </c>
      <c r="D162" s="40" t="s">
        <v>68</v>
      </c>
      <c r="E162" s="44">
        <v>51</v>
      </c>
      <c r="AP162" s="41"/>
    </row>
    <row r="163" spans="1:42" s="40" customFormat="1" ht="18.75" hidden="1" customHeight="1">
      <c r="A163" s="40">
        <v>52</v>
      </c>
      <c r="B163" s="40" t="s">
        <v>80</v>
      </c>
      <c r="C163" s="43">
        <v>50000</v>
      </c>
      <c r="D163" s="40" t="s">
        <v>68</v>
      </c>
      <c r="E163" s="44">
        <v>52</v>
      </c>
      <c r="AP163" s="41"/>
    </row>
    <row r="164" spans="1:42" s="40" customFormat="1" ht="18.75" hidden="1" customHeight="1">
      <c r="A164" s="40">
        <v>53</v>
      </c>
      <c r="B164" s="40" t="s">
        <v>81</v>
      </c>
      <c r="C164" s="43">
        <v>60000</v>
      </c>
      <c r="D164" s="40" t="s">
        <v>68</v>
      </c>
      <c r="E164" s="44">
        <v>53</v>
      </c>
      <c r="AP164" s="41"/>
    </row>
    <row r="165" spans="1:42" s="40" customFormat="1" ht="18.75" hidden="1" customHeight="1">
      <c r="A165" s="40">
        <v>54</v>
      </c>
      <c r="B165" s="40" t="s">
        <v>82</v>
      </c>
      <c r="C165" s="43">
        <v>70000</v>
      </c>
      <c r="D165" s="40" t="s">
        <v>68</v>
      </c>
      <c r="E165" s="44">
        <v>54</v>
      </c>
      <c r="AP165" s="41"/>
    </row>
    <row r="166" spans="1:42" s="40" customFormat="1" ht="18.75" hidden="1" customHeight="1">
      <c r="A166" s="40">
        <v>55</v>
      </c>
      <c r="B166" s="40" t="s">
        <v>83</v>
      </c>
      <c r="C166" s="43">
        <v>10000</v>
      </c>
      <c r="D166" s="40" t="s">
        <v>68</v>
      </c>
      <c r="E166" s="44">
        <v>55</v>
      </c>
      <c r="AP166" s="41"/>
    </row>
    <row r="167" spans="1:42" s="40" customFormat="1" ht="18.75" hidden="1" customHeight="1">
      <c r="A167" s="40">
        <v>56</v>
      </c>
      <c r="B167" s="40" t="s">
        <v>84</v>
      </c>
      <c r="C167" s="43">
        <v>20000</v>
      </c>
      <c r="D167" s="40" t="s">
        <v>68</v>
      </c>
      <c r="E167" s="44">
        <v>56</v>
      </c>
      <c r="AP167" s="41"/>
    </row>
    <row r="168" spans="1:42" s="40" customFormat="1" ht="18.75" hidden="1" customHeight="1">
      <c r="B168" s="44"/>
      <c r="C168" s="44"/>
      <c r="D168" s="44"/>
      <c r="E168" s="44"/>
      <c r="G168" s="44"/>
      <c r="AP168" s="41"/>
    </row>
    <row r="169" spans="1:42" s="40" customFormat="1" ht="18.75" customHeight="1">
      <c r="AP169" s="41"/>
    </row>
    <row r="170" spans="1:42" s="40" customFormat="1" ht="18.75" customHeight="1">
      <c r="AP170" s="41"/>
    </row>
    <row r="171" spans="1:42" s="40" customFormat="1" ht="18.75" customHeight="1">
      <c r="AP171" s="41"/>
    </row>
    <row r="172" spans="1:42" s="40" customFormat="1" ht="18.75" customHeight="1">
      <c r="AP172" s="41"/>
    </row>
    <row r="173" spans="1:42" s="40" customFormat="1" ht="18.75" customHeight="1">
      <c r="AP173" s="41"/>
    </row>
    <row r="174" spans="1:42" s="40" customFormat="1" ht="18.75" customHeight="1">
      <c r="AP174" s="41"/>
    </row>
    <row r="175" spans="1:42" s="40" customFormat="1" ht="18.75" customHeight="1">
      <c r="AP175" s="41"/>
    </row>
    <row r="176" spans="1:42" s="40" customFormat="1" ht="18.75" customHeight="1">
      <c r="AP176" s="41"/>
    </row>
    <row r="177" spans="42:42" s="40" customFormat="1" ht="18.75" customHeight="1">
      <c r="AP177" s="41"/>
    </row>
  </sheetData>
  <sheetProtection algorithmName="SHA-512" hashValue="DbZY/S0udiVloMu4LR5E8TEkB2V2TKj5KUN3hWgF0sXp6rnkx/yXajULH1Z6AAHVTG0rQWrMDEHnuU4PFByiBw==" saltValue="naL72ToyHrMM3HiI7zHeHA==" spinCount="100000" sheet="1" selectLockedCells="1" autoFilter="0"/>
  <mergeCells count="97">
    <mergeCell ref="B40:AM40"/>
    <mergeCell ref="A36:D36"/>
    <mergeCell ref="E36:I36"/>
    <mergeCell ref="J36:AM36"/>
    <mergeCell ref="A38:AM38"/>
    <mergeCell ref="B39:AM39"/>
    <mergeCell ref="A108:AM108"/>
    <mergeCell ref="B109:W109"/>
    <mergeCell ref="X109:AM109"/>
    <mergeCell ref="B110:W110"/>
    <mergeCell ref="X110:AM110"/>
    <mergeCell ref="A32:D32"/>
    <mergeCell ref="E32:I32"/>
    <mergeCell ref="J32:AM32"/>
    <mergeCell ref="A33:D33"/>
    <mergeCell ref="E33:I33"/>
    <mergeCell ref="J33:AM33"/>
    <mergeCell ref="A34:D34"/>
    <mergeCell ref="E34:I34"/>
    <mergeCell ref="J34:AM34"/>
    <mergeCell ref="A35:D35"/>
    <mergeCell ref="E35:I35"/>
    <mergeCell ref="J35:AM35"/>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6:F26"/>
    <mergeCell ref="G26:J26"/>
    <mergeCell ref="K26:S26"/>
    <mergeCell ref="T26:AM26"/>
    <mergeCell ref="A30:D30"/>
    <mergeCell ref="E30:I30"/>
    <mergeCell ref="J30:AM30"/>
    <mergeCell ref="A22:D22"/>
    <mergeCell ref="E22:I22"/>
    <mergeCell ref="J22:AM22"/>
    <mergeCell ref="A25:F25"/>
    <mergeCell ref="G25:AM25"/>
    <mergeCell ref="A18:D18"/>
    <mergeCell ref="E18:I18"/>
    <mergeCell ref="J18:AM18"/>
    <mergeCell ref="A19:D19"/>
    <mergeCell ref="E19:I19"/>
    <mergeCell ref="J19:AM19"/>
    <mergeCell ref="A20:D20"/>
    <mergeCell ref="E20:I20"/>
    <mergeCell ref="J20:AM20"/>
    <mergeCell ref="A21:D21"/>
    <mergeCell ref="E21:I21"/>
    <mergeCell ref="J21:AM21"/>
    <mergeCell ref="A16:D16"/>
    <mergeCell ref="E16:I16"/>
    <mergeCell ref="J16:AM16"/>
    <mergeCell ref="A17:D17"/>
    <mergeCell ref="E17:I17"/>
    <mergeCell ref="J17:AM17"/>
    <mergeCell ref="A12:D12"/>
    <mergeCell ref="E12:AM12"/>
    <mergeCell ref="A13:D13"/>
    <mergeCell ref="E13:AM13"/>
    <mergeCell ref="AD15:AG15"/>
    <mergeCell ref="AH15:AL15"/>
    <mergeCell ref="B15:D15"/>
    <mergeCell ref="E15:H15"/>
    <mergeCell ref="J15:M15"/>
    <mergeCell ref="N15:R15"/>
    <mergeCell ref="T15:W15"/>
    <mergeCell ref="X15:AB15"/>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s>
  <phoneticPr fontId="5"/>
  <conditionalFormatting sqref="A2:AM2">
    <cfRule type="containsText" dxfId="1" priority="1" operator="containsText" text="エラー">
      <formula>NOT(ISERROR(SEARCH("エラー",A2)))</formula>
    </cfRule>
  </conditionalFormatting>
  <dataValidations count="5">
    <dataValidation type="list" imeMode="disabled" allowBlank="1" showInputMessage="1" showErrorMessage="1" sqref="A39:A104" xr:uid="{00000000-0002-0000-1000-000000000000}">
      <formula1>"○"</formula1>
    </dataValidation>
    <dataValidation imeMode="fullKatakana" allowBlank="1" showInputMessage="1" showErrorMessage="1" sqref="L3:AF3" xr:uid="{C362210E-C925-47FF-8AED-3EBE87908958}"/>
    <dataValidation imeMode="off" allowBlank="1" showInputMessage="1" showErrorMessage="1" sqref="AC8:AM8 P8:Y8" xr:uid="{00000000-0002-0000-1000-000002000000}"/>
    <dataValidation type="textLength" imeMode="disabled" operator="equal" allowBlank="1" showInputMessage="1" showErrorMessage="1" errorTitle="事業所番号" error="10桁で入力してください。" sqref="AG4:AM4" xr:uid="{E614AAED-1987-4312-9349-5C47167C014E}">
      <formula1>10</formula1>
    </dataValidation>
    <dataValidation type="list" allowBlank="1" showInputMessage="1" showErrorMessage="1" sqref="A109:A110" xr:uid="{00000000-0002-0000-1000-000004000000}">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000-000005000000}">
          <x14:formula1>
            <xm:f>プルダウン!$I$1:$I$2</xm:f>
          </x14:formula1>
          <xm:sqref>G26:J26</xm:sqref>
        </x14:dataValidation>
        <x14:dataValidation type="list" allowBlank="1" showInputMessage="1" showErrorMessage="1" xr:uid="{00000000-0002-0000-1000-000006000000}">
          <x14:formula1>
            <xm:f>プルダウン!$H$1:$H$3</xm:f>
          </x14:formula1>
          <xm:sqref>A17:D21 A31:D35</xm:sqref>
        </x14:dataValidation>
        <x14:dataValidation type="list" allowBlank="1" showInputMessage="1" showErrorMessage="1" xr:uid="{00000000-0002-0000-1000-000007000000}">
          <x14:formula1>
            <xm:f>プルダウン!$B$1:$B$3</xm:f>
          </x14:formula1>
          <xm:sqref>L5:AK5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V177"/>
  <sheetViews>
    <sheetView showGridLines="0" view="pageBreakPreview" zoomScaleNormal="120" zoomScaleSheetLayoutView="100" workbookViewId="0">
      <selection activeCell="T26" sqref="T26:AM2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3" bestFit="1" customWidth="1"/>
    <col min="43" max="43" width="9.08984375" style="5" customWidth="1"/>
    <col min="44" max="47" width="2.26953125" style="5" customWidth="1"/>
    <col min="48" max="50" width="18.36328125" style="5" customWidth="1"/>
    <col min="51" max="16384" width="2.26953125" style="5"/>
  </cols>
  <sheetData>
    <row r="1" spans="1:47">
      <c r="A1" s="27" t="s">
        <v>168</v>
      </c>
    </row>
    <row r="2" spans="1:47" ht="14">
      <c r="A2" s="281" t="str">
        <f>IF(AG4&lt;&gt;"",IF(OR(AU4&lt;&gt;"",AU11&lt;&gt;"",AU24&lt;&gt;""),"エラー：未入力の項目がありますので、入力してください。",""),"")</f>
        <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row>
    <row r="3" spans="1:47" s="28" customFormat="1" ht="12" customHeight="1">
      <c r="A3" s="283" t="s">
        <v>21</v>
      </c>
      <c r="B3" s="56" t="s">
        <v>0</v>
      </c>
      <c r="C3" s="57"/>
      <c r="D3" s="57"/>
      <c r="E3" s="56"/>
      <c r="F3" s="56"/>
      <c r="G3" s="56"/>
      <c r="H3" s="56"/>
      <c r="I3" s="56"/>
      <c r="J3" s="56"/>
      <c r="K3" s="58"/>
      <c r="L3" s="286"/>
      <c r="M3" s="286"/>
      <c r="N3" s="286"/>
      <c r="O3" s="286"/>
      <c r="P3" s="286"/>
      <c r="Q3" s="286"/>
      <c r="R3" s="286"/>
      <c r="S3" s="286"/>
      <c r="T3" s="286"/>
      <c r="U3" s="286"/>
      <c r="V3" s="286"/>
      <c r="W3" s="286"/>
      <c r="X3" s="286"/>
      <c r="Y3" s="286"/>
      <c r="Z3" s="286"/>
      <c r="AA3" s="286"/>
      <c r="AB3" s="286"/>
      <c r="AC3" s="286"/>
      <c r="AD3" s="286"/>
      <c r="AE3" s="286"/>
      <c r="AF3" s="287"/>
      <c r="AG3" s="288" t="s">
        <v>128</v>
      </c>
      <c r="AH3" s="289"/>
      <c r="AI3" s="289"/>
      <c r="AJ3" s="289"/>
      <c r="AK3" s="289"/>
      <c r="AL3" s="289"/>
      <c r="AM3" s="290"/>
      <c r="AP3" s="29"/>
    </row>
    <row r="4" spans="1:47" s="28" customFormat="1" ht="20.25" customHeight="1">
      <c r="A4" s="284"/>
      <c r="B4" s="59" t="s">
        <v>160</v>
      </c>
      <c r="C4" s="60"/>
      <c r="D4" s="60"/>
      <c r="E4" s="59"/>
      <c r="F4" s="59"/>
      <c r="G4" s="59"/>
      <c r="H4" s="59"/>
      <c r="I4" s="59"/>
      <c r="J4" s="59"/>
      <c r="K4" s="61"/>
      <c r="L4" s="257"/>
      <c r="M4" s="258"/>
      <c r="N4" s="258"/>
      <c r="O4" s="258"/>
      <c r="P4" s="258"/>
      <c r="Q4" s="258"/>
      <c r="R4" s="258"/>
      <c r="S4" s="258"/>
      <c r="T4" s="258"/>
      <c r="U4" s="258"/>
      <c r="V4" s="258"/>
      <c r="W4" s="258"/>
      <c r="X4" s="258"/>
      <c r="Y4" s="258"/>
      <c r="Z4" s="258"/>
      <c r="AA4" s="258"/>
      <c r="AB4" s="258"/>
      <c r="AC4" s="258"/>
      <c r="AD4" s="258"/>
      <c r="AE4" s="258"/>
      <c r="AF4" s="259"/>
      <c r="AG4" s="263"/>
      <c r="AH4" s="264"/>
      <c r="AI4" s="264"/>
      <c r="AJ4" s="264"/>
      <c r="AK4" s="264"/>
      <c r="AL4" s="264"/>
      <c r="AM4" s="265"/>
      <c r="AP4" s="239"/>
      <c r="AQ4" s="239"/>
      <c r="AR4" s="239"/>
      <c r="AS4" s="239"/>
      <c r="AT4" s="239"/>
      <c r="AU4" s="71" t="str">
        <f>IF(AG4&lt;&gt;"",IF(OR(L5="",AC8="",L9=""),"基本情報エラー：未入力の項目がありますので、入力してください。",""),"")</f>
        <v/>
      </c>
    </row>
    <row r="5" spans="1:47" s="28" customFormat="1" ht="21.75" customHeight="1">
      <c r="A5" s="284"/>
      <c r="B5" s="240" t="s">
        <v>25</v>
      </c>
      <c r="C5" s="240"/>
      <c r="D5" s="240"/>
      <c r="E5" s="240"/>
      <c r="F5" s="240"/>
      <c r="G5" s="240"/>
      <c r="H5" s="240"/>
      <c r="I5" s="240"/>
      <c r="J5" s="240"/>
      <c r="K5" s="241"/>
      <c r="L5" s="242"/>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4"/>
      <c r="AL5" s="86"/>
      <c r="AM5" s="87"/>
      <c r="AP5" s="41"/>
      <c r="AQ5" s="41"/>
      <c r="AR5" s="41"/>
      <c r="AS5" s="41"/>
      <c r="AT5" s="41"/>
    </row>
    <row r="6" spans="1:47" s="28" customFormat="1" ht="17.25" customHeight="1">
      <c r="A6" s="284"/>
      <c r="B6" s="250" t="s">
        <v>161</v>
      </c>
      <c r="C6" s="250"/>
      <c r="D6" s="250"/>
      <c r="E6" s="250"/>
      <c r="F6" s="250"/>
      <c r="G6" s="250"/>
      <c r="H6" s="250"/>
      <c r="I6" s="250"/>
      <c r="J6" s="250"/>
      <c r="K6" s="251"/>
      <c r="L6" s="92" t="s">
        <v>5</v>
      </c>
      <c r="M6" s="92"/>
      <c r="N6" s="92"/>
      <c r="O6" s="92"/>
      <c r="P6" s="92"/>
      <c r="Q6" s="266"/>
      <c r="R6" s="266"/>
      <c r="S6" s="266"/>
      <c r="T6" s="266"/>
      <c r="U6" s="266"/>
      <c r="V6" s="266"/>
      <c r="W6" s="92" t="s">
        <v>6</v>
      </c>
      <c r="X6" s="92"/>
      <c r="Y6" s="92"/>
      <c r="Z6" s="92"/>
      <c r="AA6" s="92"/>
      <c r="AB6" s="92"/>
      <c r="AC6" s="254"/>
      <c r="AD6" s="254"/>
      <c r="AE6" s="254"/>
      <c r="AF6" s="254"/>
      <c r="AG6" s="254"/>
      <c r="AH6" s="254"/>
      <c r="AI6" s="254"/>
      <c r="AJ6" s="254"/>
      <c r="AK6" s="254"/>
      <c r="AL6" s="254"/>
      <c r="AM6" s="255"/>
      <c r="AP6" s="29"/>
      <c r="AT6" s="256"/>
    </row>
    <row r="7" spans="1:47" s="28" customFormat="1" ht="20.25" customHeight="1">
      <c r="A7" s="284"/>
      <c r="B7" s="252"/>
      <c r="C7" s="252"/>
      <c r="D7" s="252"/>
      <c r="E7" s="252"/>
      <c r="F7" s="252"/>
      <c r="G7" s="252"/>
      <c r="H7" s="252"/>
      <c r="I7" s="252"/>
      <c r="J7" s="252"/>
      <c r="K7" s="253"/>
      <c r="L7" s="257"/>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9"/>
      <c r="AP7" s="29"/>
      <c r="AT7" s="256"/>
    </row>
    <row r="8" spans="1:47" s="28" customFormat="1" ht="21" customHeight="1">
      <c r="A8" s="284"/>
      <c r="B8" s="62" t="s">
        <v>7</v>
      </c>
      <c r="C8" s="80"/>
      <c r="D8" s="80"/>
      <c r="E8" s="62"/>
      <c r="F8" s="62"/>
      <c r="G8" s="62"/>
      <c r="H8" s="62"/>
      <c r="I8" s="62"/>
      <c r="J8" s="62"/>
      <c r="K8" s="63"/>
      <c r="L8" s="260" t="s">
        <v>8</v>
      </c>
      <c r="M8" s="261"/>
      <c r="N8" s="261"/>
      <c r="O8" s="262"/>
      <c r="P8" s="245"/>
      <c r="Q8" s="246"/>
      <c r="R8" s="246"/>
      <c r="S8" s="246"/>
      <c r="T8" s="246"/>
      <c r="U8" s="246"/>
      <c r="V8" s="246"/>
      <c r="W8" s="246"/>
      <c r="X8" s="246"/>
      <c r="Y8" s="246"/>
      <c r="Z8" s="260" t="s">
        <v>24</v>
      </c>
      <c r="AA8" s="261"/>
      <c r="AB8" s="262"/>
      <c r="AC8" s="298"/>
      <c r="AD8" s="248"/>
      <c r="AE8" s="248"/>
      <c r="AF8" s="248"/>
      <c r="AG8" s="248"/>
      <c r="AH8" s="248"/>
      <c r="AI8" s="248"/>
      <c r="AJ8" s="248"/>
      <c r="AK8" s="248"/>
      <c r="AL8" s="248"/>
      <c r="AM8" s="249"/>
      <c r="AO8" s="28" t="str">
        <f>IFERROR(VLOOKUP(AG4,#REF!,8,0),"")</f>
        <v/>
      </c>
      <c r="AP8" s="29"/>
    </row>
    <row r="9" spans="1:47" s="28" customFormat="1" ht="20.25" customHeight="1">
      <c r="A9" s="285"/>
      <c r="B9" s="62" t="s">
        <v>20</v>
      </c>
      <c r="C9" s="80"/>
      <c r="D9" s="80"/>
      <c r="E9" s="62"/>
      <c r="F9" s="62"/>
      <c r="G9" s="62"/>
      <c r="H9" s="62"/>
      <c r="I9" s="62"/>
      <c r="J9" s="62"/>
      <c r="K9" s="63"/>
      <c r="L9" s="293"/>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c r="AP9" s="29"/>
    </row>
    <row r="10" spans="1:47" s="28" customFormat="1" ht="10" customHeight="1">
      <c r="A10" s="54"/>
      <c r="B10" s="2"/>
      <c r="C10" s="3"/>
      <c r="D10" s="3"/>
      <c r="E10" s="2"/>
      <c r="F10" s="2"/>
      <c r="G10" s="2"/>
      <c r="H10" s="2"/>
      <c r="I10" s="2"/>
      <c r="J10" s="2"/>
      <c r="K10" s="2"/>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P10" s="29"/>
    </row>
    <row r="11" spans="1:47" s="28" customFormat="1" ht="19.5" customHeight="1">
      <c r="A11" s="66" t="s">
        <v>291</v>
      </c>
      <c r="I11" s="30"/>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29"/>
      <c r="AU11" s="71" t="str">
        <f>IF(E22&lt;&gt;0,IF(OR(E12="",E13="",A17="",J17=""),"基本情報エラー：未入力の項目がありますので、入力してください。",""),"")</f>
        <v/>
      </c>
    </row>
    <row r="12" spans="1:47" s="28" customFormat="1" ht="19.5" customHeight="1">
      <c r="A12" s="291" t="s">
        <v>158</v>
      </c>
      <c r="B12" s="291"/>
      <c r="C12" s="291"/>
      <c r="D12" s="291"/>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P12" s="29"/>
    </row>
    <row r="13" spans="1:47" s="28" customFormat="1" ht="19.5" customHeight="1">
      <c r="A13" s="291" t="s">
        <v>159</v>
      </c>
      <c r="B13" s="291"/>
      <c r="C13" s="291"/>
      <c r="D13" s="291"/>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P13" s="29"/>
    </row>
    <row r="14" spans="1:47" s="28" customFormat="1" ht="10" customHeight="1" thickBot="1">
      <c r="I14" s="30"/>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29"/>
    </row>
    <row r="15" spans="1:47" s="28" customFormat="1" ht="23.25" customHeight="1" thickBot="1">
      <c r="A15" s="67"/>
      <c r="B15" s="191" t="s">
        <v>170</v>
      </c>
      <c r="C15" s="191"/>
      <c r="D15" s="191"/>
      <c r="E15" s="192">
        <f>E22</f>
        <v>0</v>
      </c>
      <c r="F15" s="193"/>
      <c r="G15" s="193"/>
      <c r="H15" s="194"/>
      <c r="I15" s="55" t="s">
        <v>127</v>
      </c>
      <c r="J15" s="191" t="s">
        <v>171</v>
      </c>
      <c r="K15" s="191"/>
      <c r="L15" s="191"/>
      <c r="M15" s="191"/>
      <c r="N15" s="184">
        <v>200000</v>
      </c>
      <c r="O15" s="185"/>
      <c r="P15" s="185"/>
      <c r="Q15" s="185"/>
      <c r="R15" s="185"/>
      <c r="S15" s="89" t="s">
        <v>127</v>
      </c>
      <c r="T15" s="195" t="s">
        <v>169</v>
      </c>
      <c r="U15" s="196"/>
      <c r="V15" s="196"/>
      <c r="W15" s="197"/>
      <c r="X15" s="184">
        <f>MIN(E15,N15)</f>
        <v>0</v>
      </c>
      <c r="Y15" s="185"/>
      <c r="Z15" s="185"/>
      <c r="AA15" s="185"/>
      <c r="AB15" s="185"/>
      <c r="AC15" s="90" t="s">
        <v>127</v>
      </c>
      <c r="AD15" s="186" t="s">
        <v>296</v>
      </c>
      <c r="AE15" s="187"/>
      <c r="AF15" s="187"/>
      <c r="AG15" s="188"/>
      <c r="AH15" s="189">
        <f>ROUNDDOWN(X15*4/5,-3)</f>
        <v>0</v>
      </c>
      <c r="AI15" s="190"/>
      <c r="AJ15" s="190"/>
      <c r="AK15" s="190"/>
      <c r="AL15" s="190"/>
      <c r="AM15" s="91" t="s">
        <v>127</v>
      </c>
      <c r="AP15" s="29"/>
    </row>
    <row r="16" spans="1:47" s="28" customFormat="1" ht="15" customHeight="1">
      <c r="A16" s="232" t="s">
        <v>152</v>
      </c>
      <c r="B16" s="232"/>
      <c r="C16" s="232"/>
      <c r="D16" s="232"/>
      <c r="E16" s="232" t="s">
        <v>157</v>
      </c>
      <c r="F16" s="232"/>
      <c r="G16" s="232"/>
      <c r="H16" s="232"/>
      <c r="I16" s="232"/>
      <c r="J16" s="230" t="s">
        <v>153</v>
      </c>
      <c r="K16" s="230"/>
      <c r="L16" s="230"/>
      <c r="M16" s="230"/>
      <c r="N16" s="230"/>
      <c r="O16" s="230"/>
      <c r="P16" s="230"/>
      <c r="Q16" s="230"/>
      <c r="R16" s="230"/>
      <c r="S16" s="230"/>
      <c r="T16" s="230"/>
      <c r="U16" s="230"/>
      <c r="V16" s="230"/>
      <c r="W16" s="230"/>
      <c r="X16" s="230"/>
      <c r="Y16" s="230"/>
      <c r="Z16" s="230"/>
      <c r="AA16" s="230"/>
      <c r="AB16" s="230"/>
      <c r="AC16" s="230"/>
      <c r="AD16" s="233"/>
      <c r="AE16" s="233"/>
      <c r="AF16" s="233"/>
      <c r="AG16" s="233"/>
      <c r="AH16" s="233"/>
      <c r="AI16" s="233"/>
      <c r="AJ16" s="233"/>
      <c r="AK16" s="233"/>
      <c r="AL16" s="233"/>
      <c r="AM16" s="234"/>
      <c r="AP16" s="29"/>
    </row>
    <row r="17" spans="1:48" s="28" customFormat="1" ht="15" customHeight="1">
      <c r="A17" s="235"/>
      <c r="B17" s="236"/>
      <c r="C17" s="236"/>
      <c r="D17" s="237"/>
      <c r="E17" s="296"/>
      <c r="F17" s="297"/>
      <c r="G17" s="297"/>
      <c r="H17" s="297"/>
      <c r="I17" s="297"/>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P17" s="29"/>
    </row>
    <row r="18" spans="1:48" s="28" customFormat="1" ht="15" customHeight="1">
      <c r="A18" s="221"/>
      <c r="B18" s="222"/>
      <c r="C18" s="222"/>
      <c r="D18" s="223"/>
      <c r="E18" s="201"/>
      <c r="F18" s="202"/>
      <c r="G18" s="202"/>
      <c r="H18" s="202"/>
      <c r="I18" s="202"/>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P18" s="29"/>
    </row>
    <row r="19" spans="1:48" s="28" customFormat="1" ht="15" customHeight="1">
      <c r="A19" s="221"/>
      <c r="B19" s="222"/>
      <c r="C19" s="222"/>
      <c r="D19" s="223"/>
      <c r="E19" s="201"/>
      <c r="F19" s="202"/>
      <c r="G19" s="202"/>
      <c r="H19" s="202"/>
      <c r="I19" s="202"/>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P19" s="29"/>
    </row>
    <row r="20" spans="1:48" s="28" customFormat="1" ht="15" customHeight="1">
      <c r="A20" s="221"/>
      <c r="B20" s="222"/>
      <c r="C20" s="222"/>
      <c r="D20" s="223"/>
      <c r="E20" s="201"/>
      <c r="F20" s="202"/>
      <c r="G20" s="202"/>
      <c r="H20" s="202"/>
      <c r="I20" s="202"/>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P20" s="29"/>
    </row>
    <row r="21" spans="1:48" s="28" customFormat="1" ht="15" customHeight="1">
      <c r="A21" s="225"/>
      <c r="B21" s="226"/>
      <c r="C21" s="226"/>
      <c r="D21" s="227"/>
      <c r="E21" s="203"/>
      <c r="F21" s="204"/>
      <c r="G21" s="204"/>
      <c r="H21" s="204"/>
      <c r="I21" s="204"/>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P21" s="29"/>
    </row>
    <row r="22" spans="1:48" s="28" customFormat="1" ht="15" customHeight="1">
      <c r="A22" s="198" t="s">
        <v>27</v>
      </c>
      <c r="B22" s="199"/>
      <c r="C22" s="199"/>
      <c r="D22" s="200"/>
      <c r="E22" s="205">
        <f>SUM(E17:I21)</f>
        <v>0</v>
      </c>
      <c r="F22" s="206"/>
      <c r="G22" s="206"/>
      <c r="H22" s="206"/>
      <c r="I22" s="206"/>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P22" s="29"/>
    </row>
    <row r="23" spans="1:48" s="28" customFormat="1" ht="10" customHeight="1">
      <c r="A23" s="54"/>
      <c r="B23" s="2"/>
      <c r="C23" s="3"/>
      <c r="D23" s="3"/>
      <c r="E23" s="2"/>
      <c r="F23" s="2"/>
      <c r="G23" s="2"/>
      <c r="H23" s="2"/>
      <c r="I23" s="2"/>
      <c r="J23" s="2"/>
      <c r="K23" s="2"/>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P23" s="29"/>
    </row>
    <row r="24" spans="1:48" s="28" customFormat="1" ht="19.5" customHeight="1">
      <c r="A24" s="66" t="s">
        <v>292</v>
      </c>
      <c r="I24" s="30"/>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29"/>
      <c r="AU24" s="71" t="str">
        <f>IF(E36&lt;&gt;0,IF(OR(G25="",G26="",G27="",A31="",J31=""),"基本情報エラー：未入力の項目がありますので、入力してください。",""),"")</f>
        <v/>
      </c>
    </row>
    <row r="25" spans="1:48" s="28" customFormat="1" ht="19.5" customHeight="1">
      <c r="A25" s="208" t="s">
        <v>162</v>
      </c>
      <c r="B25" s="209"/>
      <c r="C25" s="209"/>
      <c r="D25" s="209"/>
      <c r="E25" s="209"/>
      <c r="F25" s="209"/>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P25" s="29"/>
      <c r="AU25" s="40" t="s">
        <v>269</v>
      </c>
    </row>
    <row r="26" spans="1:48" s="28" customFormat="1" ht="19.5" customHeight="1">
      <c r="A26" s="208" t="s">
        <v>165</v>
      </c>
      <c r="B26" s="209"/>
      <c r="C26" s="209"/>
      <c r="D26" s="209"/>
      <c r="E26" s="209"/>
      <c r="F26" s="209"/>
      <c r="G26" s="218"/>
      <c r="H26" s="219"/>
      <c r="I26" s="219"/>
      <c r="J26" s="220"/>
      <c r="K26" s="208" t="s">
        <v>164</v>
      </c>
      <c r="L26" s="209"/>
      <c r="M26" s="209"/>
      <c r="N26" s="209"/>
      <c r="O26" s="209"/>
      <c r="P26" s="209"/>
      <c r="Q26" s="209"/>
      <c r="R26" s="209"/>
      <c r="S26" s="211"/>
      <c r="T26" s="215"/>
      <c r="U26" s="216"/>
      <c r="V26" s="216"/>
      <c r="W26" s="216"/>
      <c r="X26" s="216"/>
      <c r="Y26" s="216"/>
      <c r="Z26" s="216"/>
      <c r="AA26" s="216"/>
      <c r="AB26" s="216"/>
      <c r="AC26" s="216"/>
      <c r="AD26" s="216"/>
      <c r="AE26" s="216"/>
      <c r="AF26" s="216"/>
      <c r="AG26" s="216"/>
      <c r="AH26" s="216"/>
      <c r="AI26" s="216"/>
      <c r="AJ26" s="216"/>
      <c r="AK26" s="216"/>
      <c r="AL26" s="216"/>
      <c r="AM26" s="217"/>
      <c r="AP26" s="29"/>
      <c r="AU26" s="74"/>
      <c r="AV26" s="74" t="s">
        <v>284</v>
      </c>
    </row>
    <row r="27" spans="1:48" s="28" customFormat="1" ht="19.5" customHeight="1">
      <c r="A27" s="208" t="s">
        <v>163</v>
      </c>
      <c r="B27" s="209"/>
      <c r="C27" s="209"/>
      <c r="D27" s="209"/>
      <c r="E27" s="209"/>
      <c r="F27" s="211"/>
      <c r="G27" s="212"/>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4"/>
      <c r="AP27" s="29"/>
      <c r="AU27" s="74"/>
      <c r="AV27" s="74" t="str">
        <f>IFERROR(VLOOKUP(G26,AU28:AV29,2,0),"")</f>
        <v/>
      </c>
    </row>
    <row r="28" spans="1:48" s="28" customFormat="1" ht="10" customHeight="1" thickBot="1">
      <c r="I28" s="30"/>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29"/>
      <c r="AU28" s="74" t="s">
        <v>166</v>
      </c>
      <c r="AV28" s="74" t="str">
        <f>G25&amp;"及び"&amp;T26</f>
        <v>及び</v>
      </c>
    </row>
    <row r="29" spans="1:48" s="28" customFormat="1" ht="23.25" customHeight="1" thickBot="1">
      <c r="A29" s="67"/>
      <c r="B29" s="191" t="s">
        <v>170</v>
      </c>
      <c r="C29" s="191"/>
      <c r="D29" s="191"/>
      <c r="E29" s="192">
        <f>E36</f>
        <v>0</v>
      </c>
      <c r="F29" s="193"/>
      <c r="G29" s="193"/>
      <c r="H29" s="194"/>
      <c r="I29" s="55" t="s">
        <v>127</v>
      </c>
      <c r="J29" s="191" t="s">
        <v>171</v>
      </c>
      <c r="K29" s="191"/>
      <c r="L29" s="191"/>
      <c r="M29" s="191"/>
      <c r="N29" s="184">
        <f>IFERROR(VLOOKUP(G26,プルダウン!I1:J2,2,0),0)</f>
        <v>0</v>
      </c>
      <c r="O29" s="185"/>
      <c r="P29" s="185"/>
      <c r="Q29" s="185"/>
      <c r="R29" s="185"/>
      <c r="S29" s="89" t="s">
        <v>127</v>
      </c>
      <c r="T29" s="195" t="s">
        <v>169</v>
      </c>
      <c r="U29" s="196"/>
      <c r="V29" s="196"/>
      <c r="W29" s="197"/>
      <c r="X29" s="184">
        <f>MIN(E29,N29)</f>
        <v>0</v>
      </c>
      <c r="Y29" s="185"/>
      <c r="Z29" s="185"/>
      <c r="AA29" s="185"/>
      <c r="AB29" s="185"/>
      <c r="AC29" s="90" t="s">
        <v>127</v>
      </c>
      <c r="AD29" s="186" t="s">
        <v>296</v>
      </c>
      <c r="AE29" s="187"/>
      <c r="AF29" s="187"/>
      <c r="AG29" s="188"/>
      <c r="AH29" s="189">
        <f>ROUNDDOWN(X29*4/5,-3)</f>
        <v>0</v>
      </c>
      <c r="AI29" s="190"/>
      <c r="AJ29" s="190"/>
      <c r="AK29" s="190"/>
      <c r="AL29" s="190"/>
      <c r="AM29" s="91" t="s">
        <v>127</v>
      </c>
      <c r="AP29" s="29"/>
      <c r="AU29" s="74" t="s">
        <v>167</v>
      </c>
      <c r="AV29" s="74">
        <f>G25</f>
        <v>0</v>
      </c>
    </row>
    <row r="30" spans="1:48" s="28" customFormat="1" ht="15" customHeight="1">
      <c r="A30" s="229" t="s">
        <v>152</v>
      </c>
      <c r="B30" s="230"/>
      <c r="C30" s="230"/>
      <c r="D30" s="231"/>
      <c r="E30" s="232" t="s">
        <v>157</v>
      </c>
      <c r="F30" s="232"/>
      <c r="G30" s="232"/>
      <c r="H30" s="232"/>
      <c r="I30" s="232"/>
      <c r="J30" s="230" t="s">
        <v>153</v>
      </c>
      <c r="K30" s="230"/>
      <c r="L30" s="230"/>
      <c r="M30" s="230"/>
      <c r="N30" s="230"/>
      <c r="O30" s="230"/>
      <c r="P30" s="230"/>
      <c r="Q30" s="230"/>
      <c r="R30" s="230"/>
      <c r="S30" s="230"/>
      <c r="T30" s="230"/>
      <c r="U30" s="230"/>
      <c r="V30" s="230"/>
      <c r="W30" s="230"/>
      <c r="X30" s="230"/>
      <c r="Y30" s="230"/>
      <c r="Z30" s="230"/>
      <c r="AA30" s="230"/>
      <c r="AB30" s="230"/>
      <c r="AC30" s="230"/>
      <c r="AD30" s="233"/>
      <c r="AE30" s="233"/>
      <c r="AF30" s="233"/>
      <c r="AG30" s="233"/>
      <c r="AH30" s="233"/>
      <c r="AI30" s="233"/>
      <c r="AJ30" s="233"/>
      <c r="AK30" s="233"/>
      <c r="AL30" s="233"/>
      <c r="AM30" s="234"/>
      <c r="AP30" s="29"/>
    </row>
    <row r="31" spans="1:48" s="28" customFormat="1" ht="15" customHeight="1">
      <c r="A31" s="235"/>
      <c r="B31" s="236"/>
      <c r="C31" s="236"/>
      <c r="D31" s="237"/>
      <c r="E31" s="296"/>
      <c r="F31" s="297"/>
      <c r="G31" s="297"/>
      <c r="H31" s="297"/>
      <c r="I31" s="297"/>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P31" s="29"/>
    </row>
    <row r="32" spans="1:48" s="28" customFormat="1" ht="15" customHeight="1">
      <c r="A32" s="221"/>
      <c r="B32" s="222"/>
      <c r="C32" s="222"/>
      <c r="D32" s="223"/>
      <c r="E32" s="201"/>
      <c r="F32" s="202"/>
      <c r="G32" s="202"/>
      <c r="H32" s="202"/>
      <c r="I32" s="202"/>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P32" s="29"/>
    </row>
    <row r="33" spans="1:42" s="28" customFormat="1" ht="15" customHeight="1">
      <c r="A33" s="221"/>
      <c r="B33" s="222"/>
      <c r="C33" s="222"/>
      <c r="D33" s="223"/>
      <c r="E33" s="201"/>
      <c r="F33" s="202"/>
      <c r="G33" s="202"/>
      <c r="H33" s="202"/>
      <c r="I33" s="202"/>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P33" s="29"/>
    </row>
    <row r="34" spans="1:42" s="28" customFormat="1" ht="15" customHeight="1">
      <c r="A34" s="221"/>
      <c r="B34" s="222"/>
      <c r="C34" s="222"/>
      <c r="D34" s="223"/>
      <c r="E34" s="201"/>
      <c r="F34" s="202"/>
      <c r="G34" s="202"/>
      <c r="H34" s="202"/>
      <c r="I34" s="202"/>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P34" s="29"/>
    </row>
    <row r="35" spans="1:42" s="28" customFormat="1" ht="15" customHeight="1">
      <c r="A35" s="225"/>
      <c r="B35" s="226"/>
      <c r="C35" s="226"/>
      <c r="D35" s="227"/>
      <c r="E35" s="203"/>
      <c r="F35" s="204"/>
      <c r="G35" s="204"/>
      <c r="H35" s="204"/>
      <c r="I35" s="204"/>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P35" s="29"/>
    </row>
    <row r="36" spans="1:42" s="28" customFormat="1" ht="15" customHeight="1">
      <c r="A36" s="198" t="s">
        <v>27</v>
      </c>
      <c r="B36" s="199"/>
      <c r="C36" s="199"/>
      <c r="D36" s="200"/>
      <c r="E36" s="205">
        <f>SUM(E31:I35)</f>
        <v>0</v>
      </c>
      <c r="F36" s="206"/>
      <c r="G36" s="206"/>
      <c r="H36" s="206"/>
      <c r="I36" s="206"/>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P36" s="29"/>
    </row>
    <row r="37" spans="1:42" ht="10" customHeight="1" thickBot="1">
      <c r="A37" s="31"/>
      <c r="B37" s="31"/>
      <c r="C37" s="31"/>
      <c r="D37" s="31"/>
      <c r="E37" s="31"/>
      <c r="F37" s="32"/>
      <c r="G37" s="32"/>
      <c r="H37" s="32"/>
      <c r="I37" s="32"/>
      <c r="J37" s="32"/>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row>
    <row r="38" spans="1:42" ht="24.75" customHeight="1" thickBot="1">
      <c r="A38" s="292" t="s">
        <v>86</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P38" s="47" t="str">
        <f>IF(COUNTIF(A39:A40,"○")=2,"OK","NG")</f>
        <v>NG</v>
      </c>
    </row>
    <row r="39" spans="1:42" ht="42.75" customHeight="1">
      <c r="A39" s="64"/>
      <c r="B39" s="272" t="s">
        <v>129</v>
      </c>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row>
    <row r="40" spans="1:42" ht="25.5" customHeight="1">
      <c r="A40" s="64"/>
      <c r="B40" s="273" t="s">
        <v>131</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row>
    <row r="41" spans="1:42" ht="8.25" customHeight="1">
      <c r="A41" s="34"/>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42"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42"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42"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42"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42"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42"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42"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39"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39"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39"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39"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39"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39"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39"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39"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39"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39"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row>
    <row r="91" spans="1:39" ht="26.25" hidden="1" customHeight="1">
      <c r="A91" s="36"/>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row>
    <row r="92" spans="1:39" ht="26.25" hidden="1" customHeight="1">
      <c r="A92" s="36"/>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row>
    <row r="93" spans="1:39" ht="26.25" hidden="1" customHeight="1">
      <c r="A93" s="36"/>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row>
    <row r="94" spans="1:39" ht="26.25" hidden="1" customHeight="1">
      <c r="A94" s="36"/>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row>
    <row r="95" spans="1:39" ht="26.25" hidden="1" customHeight="1">
      <c r="A95" s="36"/>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row>
    <row r="96" spans="1:39" ht="26.25" hidden="1" customHeight="1">
      <c r="A96" s="36"/>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row>
    <row r="97" spans="1:43" ht="26.25" hidden="1" customHeight="1">
      <c r="A97" s="36"/>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row>
    <row r="98" spans="1:43" ht="26.25" hidden="1" customHeight="1">
      <c r="A98" s="36"/>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row>
    <row r="99" spans="1:43" ht="26.25" hidden="1" customHeight="1">
      <c r="A99" s="36"/>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row>
    <row r="100" spans="1:43" ht="26.25" hidden="1" customHeight="1">
      <c r="A100" s="36"/>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row>
    <row r="101" spans="1:43" ht="26.25" hidden="1" customHeight="1">
      <c r="A101" s="36"/>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row>
    <row r="102" spans="1:43" ht="26.25" hidden="1" customHeight="1">
      <c r="A102" s="36"/>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row>
    <row r="103" spans="1:43" ht="26.25" hidden="1" customHeight="1">
      <c r="A103" s="36"/>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row>
    <row r="104" spans="1:43" ht="26.25" hidden="1" customHeight="1">
      <c r="A104" s="36"/>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P104" s="23" t="str">
        <f>IF(COUNTIF(A109:A110,"○")=2,"国保連へ申請","都道府県へ直接申請")</f>
        <v>都道府県へ直接申請</v>
      </c>
    </row>
    <row r="105" spans="1:43" ht="24.75" hidden="1" customHeight="1">
      <c r="AP105" s="37" t="str">
        <f>IF(COUNTIF(A109:A110,"○")=2,"国保連へ申請","都道府県へ直接申請")</f>
        <v>都道府県へ直接申請</v>
      </c>
      <c r="AQ105" s="38"/>
    </row>
    <row r="106" spans="1:43" ht="25.5" hidden="1" customHeight="1"/>
    <row r="107" spans="1:43" ht="25.5" hidden="1" customHeight="1" thickBot="1"/>
    <row r="108" spans="1:43" ht="20.25" hidden="1" customHeight="1" thickBot="1">
      <c r="A108" s="274" t="s">
        <v>87</v>
      </c>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6"/>
      <c r="AP108" s="37"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39"/>
    </row>
    <row r="109" spans="1:43" ht="13.5" hidden="1" customHeight="1" thickBot="1">
      <c r="A109" s="33"/>
      <c r="B109" s="277" t="s">
        <v>91</v>
      </c>
      <c r="C109" s="277"/>
      <c r="D109" s="277"/>
      <c r="E109" s="277"/>
      <c r="F109" s="277"/>
      <c r="G109" s="277"/>
      <c r="H109" s="277"/>
      <c r="I109" s="277"/>
      <c r="J109" s="277"/>
      <c r="K109" s="277"/>
      <c r="L109" s="277"/>
      <c r="M109" s="277"/>
      <c r="N109" s="277"/>
      <c r="O109" s="277"/>
      <c r="P109" s="277"/>
      <c r="Q109" s="277"/>
      <c r="R109" s="277"/>
      <c r="S109" s="277"/>
      <c r="T109" s="277"/>
      <c r="U109" s="277"/>
      <c r="V109" s="277"/>
      <c r="W109" s="278"/>
      <c r="X109" s="279" t="s">
        <v>102</v>
      </c>
      <c r="Y109" s="279"/>
      <c r="Z109" s="279"/>
      <c r="AA109" s="279"/>
      <c r="AB109" s="279"/>
      <c r="AC109" s="279"/>
      <c r="AD109" s="279"/>
      <c r="AE109" s="279"/>
      <c r="AF109" s="279"/>
      <c r="AG109" s="279"/>
      <c r="AH109" s="279"/>
      <c r="AI109" s="279"/>
      <c r="AJ109" s="279"/>
      <c r="AK109" s="279"/>
      <c r="AL109" s="279"/>
      <c r="AM109" s="280"/>
    </row>
    <row r="110" spans="1:43" ht="13.5" hidden="1" customHeight="1" thickBot="1">
      <c r="A110" s="33"/>
      <c r="B110" s="267" t="s">
        <v>92</v>
      </c>
      <c r="C110" s="267"/>
      <c r="D110" s="267"/>
      <c r="E110" s="268"/>
      <c r="F110" s="267"/>
      <c r="G110" s="267"/>
      <c r="H110" s="267"/>
      <c r="I110" s="267"/>
      <c r="J110" s="267"/>
      <c r="K110" s="267"/>
      <c r="L110" s="267"/>
      <c r="M110" s="267"/>
      <c r="N110" s="267"/>
      <c r="O110" s="267"/>
      <c r="P110" s="267"/>
      <c r="Q110" s="267"/>
      <c r="R110" s="267"/>
      <c r="S110" s="267"/>
      <c r="T110" s="267"/>
      <c r="U110" s="267"/>
      <c r="V110" s="267"/>
      <c r="W110" s="269"/>
      <c r="X110" s="270" t="s">
        <v>85</v>
      </c>
      <c r="Y110" s="270"/>
      <c r="Z110" s="270"/>
      <c r="AA110" s="270"/>
      <c r="AB110" s="270"/>
      <c r="AC110" s="270"/>
      <c r="AD110" s="270"/>
      <c r="AE110" s="270"/>
      <c r="AF110" s="270"/>
      <c r="AG110" s="270"/>
      <c r="AH110" s="270"/>
      <c r="AI110" s="270"/>
      <c r="AJ110" s="270"/>
      <c r="AK110" s="270"/>
      <c r="AL110" s="270"/>
      <c r="AM110" s="271"/>
    </row>
    <row r="111" spans="1:43" s="40" customFormat="1" ht="18.75" hidden="1" customHeight="1">
      <c r="C111" s="41" t="s">
        <v>64</v>
      </c>
      <c r="AP111" s="41"/>
    </row>
    <row r="112" spans="1:43" s="40" customFormat="1" ht="18.75" hidden="1" customHeight="1">
      <c r="A112" s="40">
        <v>1</v>
      </c>
      <c r="B112" s="42" t="s">
        <v>37</v>
      </c>
      <c r="C112" s="43">
        <v>10000</v>
      </c>
      <c r="D112" s="40" t="s">
        <v>38</v>
      </c>
      <c r="E112" s="44">
        <v>1</v>
      </c>
      <c r="H112" s="40" t="s">
        <v>116</v>
      </c>
      <c r="AP112" s="41"/>
    </row>
    <row r="113" spans="1:42" s="40" customFormat="1" ht="18.75" hidden="1" customHeight="1">
      <c r="A113" s="40">
        <v>2</v>
      </c>
      <c r="B113" s="42" t="s">
        <v>39</v>
      </c>
      <c r="C113" s="43">
        <v>15000</v>
      </c>
      <c r="D113" s="40" t="s">
        <v>38</v>
      </c>
      <c r="E113" s="44">
        <v>2</v>
      </c>
      <c r="H113" s="40" t="s">
        <v>117</v>
      </c>
      <c r="AP113" s="41"/>
    </row>
    <row r="114" spans="1:42" s="40" customFormat="1" ht="18.75" hidden="1" customHeight="1">
      <c r="A114" s="40">
        <v>3</v>
      </c>
      <c r="B114" s="42" t="s">
        <v>40</v>
      </c>
      <c r="C114" s="43">
        <v>20000</v>
      </c>
      <c r="D114" s="40" t="s">
        <v>38</v>
      </c>
      <c r="E114" s="44">
        <v>3</v>
      </c>
      <c r="H114" s="40" t="s">
        <v>118</v>
      </c>
      <c r="AP114" s="41"/>
    </row>
    <row r="115" spans="1:42" s="40" customFormat="1" ht="18.75" hidden="1" customHeight="1">
      <c r="A115" s="40">
        <v>4</v>
      </c>
      <c r="B115" s="42" t="s">
        <v>41</v>
      </c>
      <c r="C115" s="43">
        <v>10000</v>
      </c>
      <c r="D115" s="40" t="s">
        <v>38</v>
      </c>
      <c r="E115" s="44">
        <v>4</v>
      </c>
      <c r="H115" s="40" t="s">
        <v>119</v>
      </c>
      <c r="AP115" s="41"/>
    </row>
    <row r="116" spans="1:42" s="40" customFormat="1" ht="18.75" hidden="1" customHeight="1">
      <c r="A116" s="40">
        <v>5</v>
      </c>
      <c r="B116" s="42" t="s">
        <v>11</v>
      </c>
      <c r="C116" s="43">
        <v>10000</v>
      </c>
      <c r="D116" s="40" t="s">
        <v>38</v>
      </c>
      <c r="E116" s="44">
        <v>5</v>
      </c>
      <c r="H116" s="40" t="s">
        <v>120</v>
      </c>
      <c r="AP116" s="41"/>
    </row>
    <row r="117" spans="1:42" s="40" customFormat="1" ht="18.75" hidden="1" customHeight="1">
      <c r="A117" s="40">
        <v>6</v>
      </c>
      <c r="B117" s="42" t="s">
        <v>42</v>
      </c>
      <c r="C117" s="43">
        <v>10000</v>
      </c>
      <c r="D117" s="40" t="s">
        <v>38</v>
      </c>
      <c r="E117" s="44">
        <v>6</v>
      </c>
      <c r="H117" s="40" t="s">
        <v>121</v>
      </c>
      <c r="AP117" s="41"/>
    </row>
    <row r="118" spans="1:42" s="40" customFormat="1" ht="18.75" hidden="1" customHeight="1">
      <c r="A118" s="40">
        <v>7</v>
      </c>
      <c r="B118" s="42" t="s">
        <v>43</v>
      </c>
      <c r="C118" s="43">
        <v>15000</v>
      </c>
      <c r="D118" s="40" t="s">
        <v>38</v>
      </c>
      <c r="E118" s="44">
        <v>7</v>
      </c>
      <c r="H118" s="40" t="s">
        <v>122</v>
      </c>
      <c r="AP118" s="41"/>
    </row>
    <row r="119" spans="1:42" s="40" customFormat="1" ht="18.75" hidden="1" customHeight="1">
      <c r="A119" s="40">
        <v>8</v>
      </c>
      <c r="B119" s="42" t="s">
        <v>44</v>
      </c>
      <c r="C119" s="43">
        <v>20000</v>
      </c>
      <c r="D119" s="40" t="s">
        <v>38</v>
      </c>
      <c r="E119" s="44">
        <v>8</v>
      </c>
      <c r="H119" s="40" t="s">
        <v>123</v>
      </c>
      <c r="AP119" s="41"/>
    </row>
    <row r="120" spans="1:42" s="40" customFormat="1" ht="18.75" hidden="1" customHeight="1">
      <c r="A120" s="40">
        <v>9</v>
      </c>
      <c r="B120" s="42" t="s">
        <v>22</v>
      </c>
      <c r="C120" s="43">
        <v>10000</v>
      </c>
      <c r="D120" s="40" t="s">
        <v>38</v>
      </c>
      <c r="E120" s="44">
        <v>9</v>
      </c>
      <c r="H120" s="40" t="s">
        <v>113</v>
      </c>
      <c r="AP120" s="41"/>
    </row>
    <row r="121" spans="1:42" s="40" customFormat="1" ht="18.75" hidden="1" customHeight="1">
      <c r="A121" s="40">
        <v>10</v>
      </c>
      <c r="B121" s="42" t="s">
        <v>65</v>
      </c>
      <c r="C121" s="43">
        <v>5000</v>
      </c>
      <c r="D121" s="40" t="s">
        <v>38</v>
      </c>
      <c r="E121" s="44">
        <v>10</v>
      </c>
      <c r="H121" s="40" t="s">
        <v>114</v>
      </c>
      <c r="AP121" s="41"/>
    </row>
    <row r="122" spans="1:42" s="40" customFormat="1" ht="18.75" hidden="1" customHeight="1">
      <c r="A122" s="40">
        <v>11</v>
      </c>
      <c r="B122" s="40" t="s">
        <v>66</v>
      </c>
      <c r="C122" s="43">
        <v>10000</v>
      </c>
      <c r="D122" s="40" t="s">
        <v>38</v>
      </c>
      <c r="E122" s="44">
        <v>11</v>
      </c>
      <c r="H122" s="5" t="s">
        <v>112</v>
      </c>
      <c r="AP122" s="41"/>
    </row>
    <row r="123" spans="1:42" s="40" customFormat="1" ht="18.75" hidden="1" customHeight="1">
      <c r="A123" s="40">
        <v>12</v>
      </c>
      <c r="B123" s="40" t="s">
        <v>47</v>
      </c>
      <c r="C123" s="43">
        <v>10000</v>
      </c>
      <c r="D123" s="40" t="s">
        <v>38</v>
      </c>
      <c r="E123" s="44">
        <v>12</v>
      </c>
      <c r="AP123" s="41"/>
    </row>
    <row r="124" spans="1:42" s="40" customFormat="1" ht="18.75" hidden="1" customHeight="1">
      <c r="A124" s="40">
        <v>13</v>
      </c>
      <c r="B124" s="40" t="s">
        <v>48</v>
      </c>
      <c r="C124" s="43">
        <v>15000</v>
      </c>
      <c r="D124" s="40" t="s">
        <v>38</v>
      </c>
      <c r="E124" s="44">
        <v>13</v>
      </c>
      <c r="AP124" s="41"/>
    </row>
    <row r="125" spans="1:42" s="40" customFormat="1" ht="18.75" hidden="1" customHeight="1">
      <c r="A125" s="40">
        <v>14</v>
      </c>
      <c r="B125" s="40" t="s">
        <v>49</v>
      </c>
      <c r="C125" s="43">
        <v>20000</v>
      </c>
      <c r="D125" s="40" t="s">
        <v>38</v>
      </c>
      <c r="E125" s="44">
        <v>14</v>
      </c>
      <c r="AP125" s="41"/>
    </row>
    <row r="126" spans="1:42" s="40" customFormat="1" ht="18.75" hidden="1" customHeight="1">
      <c r="A126" s="40">
        <v>15</v>
      </c>
      <c r="B126" s="40" t="s">
        <v>12</v>
      </c>
      <c r="C126" s="43">
        <v>10000</v>
      </c>
      <c r="D126" s="40" t="s">
        <v>38</v>
      </c>
      <c r="E126" s="44">
        <v>15</v>
      </c>
      <c r="AP126" s="41"/>
    </row>
    <row r="127" spans="1:42" s="40" customFormat="1" ht="18.75" hidden="1" customHeight="1">
      <c r="A127" s="40">
        <v>16</v>
      </c>
      <c r="B127" s="40" t="s">
        <v>13</v>
      </c>
      <c r="C127" s="43">
        <v>10000</v>
      </c>
      <c r="D127" s="40" t="s">
        <v>38</v>
      </c>
      <c r="E127" s="44">
        <v>16</v>
      </c>
      <c r="AP127" s="41"/>
    </row>
    <row r="128" spans="1:42" s="40" customFormat="1" ht="18.75" hidden="1" customHeight="1">
      <c r="A128" s="40">
        <v>17</v>
      </c>
      <c r="B128" s="40" t="s">
        <v>14</v>
      </c>
      <c r="C128" s="43">
        <v>5000</v>
      </c>
      <c r="D128" s="40" t="s">
        <v>38</v>
      </c>
      <c r="E128" s="44">
        <v>17</v>
      </c>
      <c r="AP128" s="41"/>
    </row>
    <row r="129" spans="1:42" s="40" customFormat="1" ht="18.75" hidden="1" customHeight="1">
      <c r="A129" s="40">
        <v>18</v>
      </c>
      <c r="B129" s="40" t="s">
        <v>15</v>
      </c>
      <c r="C129" s="43">
        <v>10000</v>
      </c>
      <c r="D129" s="40" t="s">
        <v>38</v>
      </c>
      <c r="E129" s="44">
        <v>18</v>
      </c>
      <c r="AP129" s="41"/>
    </row>
    <row r="130" spans="1:42" s="40" customFormat="1" ht="18.75" hidden="1" customHeight="1">
      <c r="A130" s="40">
        <v>19</v>
      </c>
      <c r="B130" s="40" t="s">
        <v>16</v>
      </c>
      <c r="C130" s="43">
        <v>10000</v>
      </c>
      <c r="D130" s="40" t="s">
        <v>38</v>
      </c>
      <c r="E130" s="44">
        <v>19</v>
      </c>
      <c r="AP130" s="41"/>
    </row>
    <row r="131" spans="1:42" s="40" customFormat="1" ht="18.75" hidden="1" customHeight="1">
      <c r="A131" s="40">
        <v>20</v>
      </c>
      <c r="B131" s="40" t="s">
        <v>17</v>
      </c>
      <c r="C131" s="43">
        <v>10000</v>
      </c>
      <c r="D131" s="40" t="s">
        <v>38</v>
      </c>
      <c r="E131" s="44">
        <v>20</v>
      </c>
      <c r="AP131" s="41"/>
    </row>
    <row r="132" spans="1:42" s="40" customFormat="1" ht="18.75" hidden="1" customHeight="1">
      <c r="A132" s="40">
        <v>21</v>
      </c>
      <c r="B132" s="40" t="s">
        <v>45</v>
      </c>
      <c r="C132" s="43">
        <v>5000</v>
      </c>
      <c r="D132" s="40" t="s">
        <v>38</v>
      </c>
      <c r="E132" s="44">
        <v>21</v>
      </c>
      <c r="AP132" s="41"/>
    </row>
    <row r="133" spans="1:42" s="40" customFormat="1" ht="18.75" hidden="1" customHeight="1">
      <c r="A133" s="40">
        <v>22</v>
      </c>
      <c r="B133" s="40" t="s">
        <v>18</v>
      </c>
      <c r="C133" s="43">
        <v>10000</v>
      </c>
      <c r="D133" s="40" t="s">
        <v>38</v>
      </c>
      <c r="E133" s="44">
        <v>22</v>
      </c>
      <c r="AP133" s="41"/>
    </row>
    <row r="134" spans="1:42" s="40" customFormat="1" ht="18.75" hidden="1" customHeight="1">
      <c r="A134" s="45">
        <v>23</v>
      </c>
      <c r="B134" s="45" t="s">
        <v>19</v>
      </c>
      <c r="C134" s="46">
        <v>10000</v>
      </c>
      <c r="D134" s="45" t="s">
        <v>38</v>
      </c>
      <c r="E134" s="44">
        <v>23</v>
      </c>
      <c r="F134" s="45"/>
      <c r="AP134" s="41"/>
    </row>
    <row r="135" spans="1:42" s="40" customFormat="1" ht="18.75" hidden="1" customHeight="1">
      <c r="A135" s="40">
        <v>24</v>
      </c>
      <c r="B135" s="40" t="s">
        <v>50</v>
      </c>
      <c r="C135" s="43">
        <v>30000</v>
      </c>
      <c r="D135" s="40" t="s">
        <v>68</v>
      </c>
      <c r="E135" s="44">
        <v>24</v>
      </c>
      <c r="AP135" s="41"/>
    </row>
    <row r="136" spans="1:42" s="40" customFormat="1" ht="18.75" hidden="1" customHeight="1">
      <c r="A136" s="40">
        <v>25</v>
      </c>
      <c r="B136" s="40" t="s">
        <v>51</v>
      </c>
      <c r="C136" s="43">
        <v>40000</v>
      </c>
      <c r="D136" s="40" t="s">
        <v>68</v>
      </c>
      <c r="E136" s="44">
        <v>25</v>
      </c>
      <c r="AP136" s="41"/>
    </row>
    <row r="137" spans="1:42" s="40" customFormat="1" ht="18.75" hidden="1" customHeight="1">
      <c r="A137" s="40">
        <v>26</v>
      </c>
      <c r="B137" s="40" t="s">
        <v>52</v>
      </c>
      <c r="C137" s="43">
        <v>50000</v>
      </c>
      <c r="D137" s="40" t="s">
        <v>68</v>
      </c>
      <c r="E137" s="44">
        <v>26</v>
      </c>
      <c r="AP137" s="41"/>
    </row>
    <row r="138" spans="1:42" s="40" customFormat="1" ht="18.75" hidden="1" customHeight="1">
      <c r="A138" s="40">
        <v>27</v>
      </c>
      <c r="B138" s="40" t="s">
        <v>53</v>
      </c>
      <c r="C138" s="43">
        <v>60000</v>
      </c>
      <c r="D138" s="40" t="s">
        <v>68</v>
      </c>
      <c r="E138" s="44">
        <v>27</v>
      </c>
      <c r="AP138" s="41"/>
    </row>
    <row r="139" spans="1:42" s="40" customFormat="1" ht="18.75" hidden="1" customHeight="1">
      <c r="A139" s="40">
        <v>28</v>
      </c>
      <c r="B139" s="40" t="s">
        <v>54</v>
      </c>
      <c r="C139" s="43">
        <v>70000</v>
      </c>
      <c r="D139" s="40" t="s">
        <v>68</v>
      </c>
      <c r="E139" s="44">
        <v>28</v>
      </c>
      <c r="AP139" s="41"/>
    </row>
    <row r="140" spans="1:42" s="40" customFormat="1" ht="18.75" hidden="1" customHeight="1">
      <c r="A140" s="40">
        <v>29</v>
      </c>
      <c r="B140" s="40" t="s">
        <v>55</v>
      </c>
      <c r="C140" s="43">
        <v>10000</v>
      </c>
      <c r="D140" s="40" t="s">
        <v>68</v>
      </c>
      <c r="E140" s="44">
        <v>29</v>
      </c>
      <c r="AP140" s="41"/>
    </row>
    <row r="141" spans="1:42" s="40" customFormat="1" ht="18.75" hidden="1" customHeight="1">
      <c r="A141" s="40">
        <v>30</v>
      </c>
      <c r="B141" s="40" t="s">
        <v>67</v>
      </c>
      <c r="C141" s="43">
        <v>20000</v>
      </c>
      <c r="D141" s="40" t="s">
        <v>68</v>
      </c>
      <c r="E141" s="44">
        <v>30</v>
      </c>
      <c r="AP141" s="41"/>
    </row>
    <row r="142" spans="1:42" s="40" customFormat="1" ht="18.75" hidden="1" customHeight="1">
      <c r="A142" s="40">
        <v>31</v>
      </c>
      <c r="B142" s="40" t="s">
        <v>56</v>
      </c>
      <c r="C142" s="43">
        <v>30000</v>
      </c>
      <c r="D142" s="40" t="s">
        <v>68</v>
      </c>
      <c r="E142" s="44">
        <v>31</v>
      </c>
      <c r="AP142" s="41"/>
    </row>
    <row r="143" spans="1:42" s="40" customFormat="1" ht="18.75" hidden="1" customHeight="1">
      <c r="A143" s="40">
        <v>32</v>
      </c>
      <c r="B143" s="40" t="s">
        <v>57</v>
      </c>
      <c r="C143" s="43">
        <v>40000</v>
      </c>
      <c r="D143" s="40" t="s">
        <v>68</v>
      </c>
      <c r="E143" s="44">
        <v>32</v>
      </c>
      <c r="AP143" s="41"/>
    </row>
    <row r="144" spans="1:42" s="40" customFormat="1" ht="18.75" hidden="1" customHeight="1">
      <c r="A144" s="40">
        <v>33</v>
      </c>
      <c r="B144" s="40" t="s">
        <v>58</v>
      </c>
      <c r="C144" s="43">
        <v>50000</v>
      </c>
      <c r="D144" s="40" t="s">
        <v>68</v>
      </c>
      <c r="E144" s="44">
        <v>33</v>
      </c>
      <c r="AP144" s="41"/>
    </row>
    <row r="145" spans="1:42" s="40" customFormat="1" ht="18.75" hidden="1" customHeight="1">
      <c r="A145" s="40">
        <v>34</v>
      </c>
      <c r="B145" s="40" t="s">
        <v>59</v>
      </c>
      <c r="C145" s="43">
        <v>60000</v>
      </c>
      <c r="D145" s="40" t="s">
        <v>68</v>
      </c>
      <c r="E145" s="44">
        <v>34</v>
      </c>
      <c r="AP145" s="41"/>
    </row>
    <row r="146" spans="1:42" s="40" customFormat="1" ht="18.75" hidden="1" customHeight="1">
      <c r="A146" s="40">
        <v>35</v>
      </c>
      <c r="B146" s="40" t="s">
        <v>60</v>
      </c>
      <c r="C146" s="43">
        <v>70000</v>
      </c>
      <c r="D146" s="40" t="s">
        <v>68</v>
      </c>
      <c r="E146" s="44">
        <v>35</v>
      </c>
      <c r="AP146" s="41"/>
    </row>
    <row r="147" spans="1:42" s="40" customFormat="1" ht="18.75" hidden="1" customHeight="1">
      <c r="A147" s="40">
        <v>36</v>
      </c>
      <c r="B147" s="40" t="s">
        <v>61</v>
      </c>
      <c r="C147" s="43">
        <v>30000</v>
      </c>
      <c r="D147" s="40" t="s">
        <v>68</v>
      </c>
      <c r="E147" s="44">
        <v>36</v>
      </c>
      <c r="AP147" s="41"/>
    </row>
    <row r="148" spans="1:42" s="40" customFormat="1" ht="18.75" hidden="1" customHeight="1">
      <c r="A148" s="40">
        <v>37</v>
      </c>
      <c r="B148" s="40" t="s">
        <v>69</v>
      </c>
      <c r="C148" s="43">
        <v>40000</v>
      </c>
      <c r="D148" s="40" t="s">
        <v>68</v>
      </c>
      <c r="E148" s="44">
        <v>37</v>
      </c>
      <c r="AP148" s="41"/>
    </row>
    <row r="149" spans="1:42" s="40" customFormat="1" ht="18.75" hidden="1" customHeight="1">
      <c r="A149" s="40">
        <v>38</v>
      </c>
      <c r="B149" s="40" t="s">
        <v>70</v>
      </c>
      <c r="C149" s="43">
        <v>50000</v>
      </c>
      <c r="D149" s="40" t="s">
        <v>68</v>
      </c>
      <c r="E149" s="44">
        <v>38</v>
      </c>
      <c r="AP149" s="41"/>
    </row>
    <row r="150" spans="1:42" s="40" customFormat="1" ht="18.75" hidden="1" customHeight="1">
      <c r="A150" s="40">
        <v>39</v>
      </c>
      <c r="B150" s="40" t="s">
        <v>71</v>
      </c>
      <c r="C150" s="43">
        <v>60000</v>
      </c>
      <c r="D150" s="40" t="s">
        <v>68</v>
      </c>
      <c r="E150" s="44">
        <v>39</v>
      </c>
      <c r="AP150" s="41"/>
    </row>
    <row r="151" spans="1:42" s="40" customFormat="1" ht="18.75" hidden="1" customHeight="1">
      <c r="A151" s="40">
        <v>40</v>
      </c>
      <c r="B151" s="40" t="s">
        <v>95</v>
      </c>
      <c r="C151" s="43">
        <v>70000</v>
      </c>
      <c r="D151" s="40" t="s">
        <v>68</v>
      </c>
      <c r="E151" s="44">
        <v>40</v>
      </c>
      <c r="AP151" s="41"/>
    </row>
    <row r="152" spans="1:42" s="40" customFormat="1" ht="18.75" hidden="1" customHeight="1">
      <c r="A152" s="40">
        <v>41</v>
      </c>
      <c r="B152" s="40" t="s">
        <v>62</v>
      </c>
      <c r="C152" s="43">
        <v>30000</v>
      </c>
      <c r="D152" s="40" t="s">
        <v>68</v>
      </c>
      <c r="E152" s="44">
        <v>41</v>
      </c>
      <c r="AP152" s="41"/>
    </row>
    <row r="153" spans="1:42" s="40" customFormat="1" ht="18.75" hidden="1" customHeight="1">
      <c r="A153" s="40">
        <v>42</v>
      </c>
      <c r="B153" s="40" t="s">
        <v>72</v>
      </c>
      <c r="C153" s="43">
        <v>40000</v>
      </c>
      <c r="D153" s="40" t="s">
        <v>68</v>
      </c>
      <c r="E153" s="44">
        <v>42</v>
      </c>
      <c r="AP153" s="41"/>
    </row>
    <row r="154" spans="1:42" s="40" customFormat="1" ht="18.75" hidden="1" customHeight="1">
      <c r="A154" s="40">
        <v>43</v>
      </c>
      <c r="B154" s="40" t="s">
        <v>73</v>
      </c>
      <c r="C154" s="43">
        <v>50000</v>
      </c>
      <c r="D154" s="40" t="s">
        <v>68</v>
      </c>
      <c r="E154" s="44">
        <v>43</v>
      </c>
      <c r="AP154" s="41"/>
    </row>
    <row r="155" spans="1:42" s="40" customFormat="1" ht="18.75" hidden="1" customHeight="1">
      <c r="A155" s="40">
        <v>44</v>
      </c>
      <c r="B155" s="40" t="s">
        <v>74</v>
      </c>
      <c r="C155" s="43">
        <v>60000</v>
      </c>
      <c r="D155" s="40" t="s">
        <v>68</v>
      </c>
      <c r="E155" s="44">
        <v>44</v>
      </c>
      <c r="AP155" s="41"/>
    </row>
    <row r="156" spans="1:42" s="40" customFormat="1" ht="18.75" hidden="1" customHeight="1">
      <c r="A156" s="40">
        <v>45</v>
      </c>
      <c r="B156" s="40" t="s">
        <v>96</v>
      </c>
      <c r="C156" s="43">
        <v>70000</v>
      </c>
      <c r="D156" s="40" t="s">
        <v>68</v>
      </c>
      <c r="E156" s="44">
        <v>45</v>
      </c>
      <c r="AP156" s="41"/>
    </row>
    <row r="157" spans="1:42" s="40" customFormat="1" ht="18.75" hidden="1" customHeight="1">
      <c r="A157" s="40">
        <v>46</v>
      </c>
      <c r="B157" s="40" t="s">
        <v>63</v>
      </c>
      <c r="C157" s="43">
        <v>10000</v>
      </c>
      <c r="D157" s="40" t="s">
        <v>68</v>
      </c>
      <c r="E157" s="44">
        <v>46</v>
      </c>
      <c r="AP157" s="41"/>
    </row>
    <row r="158" spans="1:42" s="40" customFormat="1" ht="18.75" hidden="1" customHeight="1">
      <c r="A158" s="40">
        <v>47</v>
      </c>
      <c r="B158" s="40" t="s">
        <v>75</v>
      </c>
      <c r="C158" s="43">
        <v>15000</v>
      </c>
      <c r="D158" s="40" t="s">
        <v>68</v>
      </c>
      <c r="E158" s="44">
        <v>47</v>
      </c>
      <c r="AP158" s="41"/>
    </row>
    <row r="159" spans="1:42" s="40" customFormat="1" ht="18.75" hidden="1" customHeight="1">
      <c r="A159" s="40">
        <v>48</v>
      </c>
      <c r="B159" s="40" t="s">
        <v>76</v>
      </c>
      <c r="C159" s="43">
        <v>10000</v>
      </c>
      <c r="D159" s="40" t="s">
        <v>68</v>
      </c>
      <c r="E159" s="44">
        <v>48</v>
      </c>
      <c r="AP159" s="41"/>
    </row>
    <row r="160" spans="1:42" s="40" customFormat="1" ht="18.75" hidden="1" customHeight="1">
      <c r="A160" s="40">
        <v>49</v>
      </c>
      <c r="B160" s="40" t="s">
        <v>77</v>
      </c>
      <c r="C160" s="43">
        <v>20000</v>
      </c>
      <c r="D160" s="40" t="s">
        <v>68</v>
      </c>
      <c r="E160" s="44">
        <v>49</v>
      </c>
      <c r="AP160" s="41"/>
    </row>
    <row r="161" spans="1:42" s="40" customFormat="1" ht="18.75" hidden="1" customHeight="1">
      <c r="A161" s="40">
        <v>50</v>
      </c>
      <c r="B161" s="40" t="s">
        <v>78</v>
      </c>
      <c r="C161" s="43">
        <v>30000</v>
      </c>
      <c r="D161" s="40" t="s">
        <v>68</v>
      </c>
      <c r="E161" s="44">
        <v>50</v>
      </c>
      <c r="AP161" s="41"/>
    </row>
    <row r="162" spans="1:42" s="40" customFormat="1" ht="18.75" hidden="1" customHeight="1">
      <c r="A162" s="40">
        <v>51</v>
      </c>
      <c r="B162" s="40" t="s">
        <v>79</v>
      </c>
      <c r="C162" s="43">
        <v>40000</v>
      </c>
      <c r="D162" s="40" t="s">
        <v>68</v>
      </c>
      <c r="E162" s="44">
        <v>51</v>
      </c>
      <c r="AP162" s="41"/>
    </row>
    <row r="163" spans="1:42" s="40" customFormat="1" ht="18.75" hidden="1" customHeight="1">
      <c r="A163" s="40">
        <v>52</v>
      </c>
      <c r="B163" s="40" t="s">
        <v>80</v>
      </c>
      <c r="C163" s="43">
        <v>50000</v>
      </c>
      <c r="D163" s="40" t="s">
        <v>68</v>
      </c>
      <c r="E163" s="44">
        <v>52</v>
      </c>
      <c r="AP163" s="41"/>
    </row>
    <row r="164" spans="1:42" s="40" customFormat="1" ht="18.75" hidden="1" customHeight="1">
      <c r="A164" s="40">
        <v>53</v>
      </c>
      <c r="B164" s="40" t="s">
        <v>81</v>
      </c>
      <c r="C164" s="43">
        <v>60000</v>
      </c>
      <c r="D164" s="40" t="s">
        <v>68</v>
      </c>
      <c r="E164" s="44">
        <v>53</v>
      </c>
      <c r="AP164" s="41"/>
    </row>
    <row r="165" spans="1:42" s="40" customFormat="1" ht="18.75" hidden="1" customHeight="1">
      <c r="A165" s="40">
        <v>54</v>
      </c>
      <c r="B165" s="40" t="s">
        <v>82</v>
      </c>
      <c r="C165" s="43">
        <v>70000</v>
      </c>
      <c r="D165" s="40" t="s">
        <v>68</v>
      </c>
      <c r="E165" s="44">
        <v>54</v>
      </c>
      <c r="AP165" s="41"/>
    </row>
    <row r="166" spans="1:42" s="40" customFormat="1" ht="18.75" hidden="1" customHeight="1">
      <c r="A166" s="40">
        <v>55</v>
      </c>
      <c r="B166" s="40" t="s">
        <v>83</v>
      </c>
      <c r="C166" s="43">
        <v>10000</v>
      </c>
      <c r="D166" s="40" t="s">
        <v>68</v>
      </c>
      <c r="E166" s="44">
        <v>55</v>
      </c>
      <c r="AP166" s="41"/>
    </row>
    <row r="167" spans="1:42" s="40" customFormat="1" ht="18.75" hidden="1" customHeight="1">
      <c r="A167" s="40">
        <v>56</v>
      </c>
      <c r="B167" s="40" t="s">
        <v>84</v>
      </c>
      <c r="C167" s="43">
        <v>20000</v>
      </c>
      <c r="D167" s="40" t="s">
        <v>68</v>
      </c>
      <c r="E167" s="44">
        <v>56</v>
      </c>
      <c r="AP167" s="41"/>
    </row>
    <row r="168" spans="1:42" s="40" customFormat="1" ht="18.75" hidden="1" customHeight="1">
      <c r="B168" s="44"/>
      <c r="C168" s="44"/>
      <c r="D168" s="44"/>
      <c r="E168" s="44"/>
      <c r="G168" s="44"/>
      <c r="AP168" s="41"/>
    </row>
    <row r="169" spans="1:42" s="40" customFormat="1" ht="18.75" customHeight="1">
      <c r="AP169" s="41"/>
    </row>
    <row r="170" spans="1:42" s="40" customFormat="1" ht="18.75" customHeight="1">
      <c r="AP170" s="41"/>
    </row>
    <row r="171" spans="1:42" s="40" customFormat="1" ht="18.75" customHeight="1">
      <c r="AP171" s="41"/>
    </row>
    <row r="172" spans="1:42" s="40" customFormat="1" ht="18.75" customHeight="1">
      <c r="AP172" s="41"/>
    </row>
    <row r="173" spans="1:42" s="40" customFormat="1" ht="18.75" customHeight="1">
      <c r="AP173" s="41"/>
    </row>
    <row r="174" spans="1:42" s="40" customFormat="1" ht="18.75" customHeight="1">
      <c r="AP174" s="41"/>
    </row>
    <row r="175" spans="1:42" s="40" customFormat="1" ht="18.75" customHeight="1">
      <c r="AP175" s="41"/>
    </row>
    <row r="176" spans="1:42" s="40" customFormat="1" ht="18.75" customHeight="1">
      <c r="AP176" s="41"/>
    </row>
    <row r="177" spans="42:42" s="40" customFormat="1" ht="18.75" customHeight="1">
      <c r="AP177" s="41"/>
    </row>
  </sheetData>
  <sheetProtection algorithmName="SHA-512" hashValue="JBOmzp7jAkN2yaKpoSeHoCkbxU2ug9p+7kuQMfLN4kYH0ZMvAtVG7oUaCQQsXvnwBJD5or/PhMKnJRyIa27ZAg==" saltValue="JCobGDrXlyGHpIecHMc+Rg==" spinCount="100000" sheet="1" selectLockedCells="1" autoFilter="0"/>
  <mergeCells count="97">
    <mergeCell ref="B40:AM40"/>
    <mergeCell ref="A36:D36"/>
    <mergeCell ref="E36:I36"/>
    <mergeCell ref="J36:AM36"/>
    <mergeCell ref="A38:AM38"/>
    <mergeCell ref="B39:AM39"/>
    <mergeCell ref="A108:AM108"/>
    <mergeCell ref="B109:W109"/>
    <mergeCell ref="X109:AM109"/>
    <mergeCell ref="B110:W110"/>
    <mergeCell ref="X110:AM110"/>
    <mergeCell ref="A32:D32"/>
    <mergeCell ref="E32:I32"/>
    <mergeCell ref="J32:AM32"/>
    <mergeCell ref="A33:D33"/>
    <mergeCell ref="E33:I33"/>
    <mergeCell ref="J33:AM33"/>
    <mergeCell ref="A34:D34"/>
    <mergeCell ref="E34:I34"/>
    <mergeCell ref="J34:AM34"/>
    <mergeCell ref="A35:D35"/>
    <mergeCell ref="E35:I35"/>
    <mergeCell ref="J35:AM35"/>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6:F26"/>
    <mergeCell ref="G26:J26"/>
    <mergeCell ref="K26:S26"/>
    <mergeCell ref="T26:AM26"/>
    <mergeCell ref="A30:D30"/>
    <mergeCell ref="E30:I30"/>
    <mergeCell ref="J30:AM30"/>
    <mergeCell ref="A22:D22"/>
    <mergeCell ref="E22:I22"/>
    <mergeCell ref="J22:AM22"/>
    <mergeCell ref="A25:F25"/>
    <mergeCell ref="G25:AM25"/>
    <mergeCell ref="A18:D18"/>
    <mergeCell ref="E18:I18"/>
    <mergeCell ref="J18:AM18"/>
    <mergeCell ref="A19:D19"/>
    <mergeCell ref="E19:I19"/>
    <mergeCell ref="J19:AM19"/>
    <mergeCell ref="A20:D20"/>
    <mergeCell ref="E20:I20"/>
    <mergeCell ref="J20:AM20"/>
    <mergeCell ref="A21:D21"/>
    <mergeCell ref="E21:I21"/>
    <mergeCell ref="J21:AM21"/>
    <mergeCell ref="A16:D16"/>
    <mergeCell ref="E16:I16"/>
    <mergeCell ref="J16:AM16"/>
    <mergeCell ref="A17:D17"/>
    <mergeCell ref="E17:I17"/>
    <mergeCell ref="J17:AM17"/>
    <mergeCell ref="A12:D12"/>
    <mergeCell ref="E12:AM12"/>
    <mergeCell ref="A13:D13"/>
    <mergeCell ref="E13:AM13"/>
    <mergeCell ref="AD15:AG15"/>
    <mergeCell ref="AH15:AL15"/>
    <mergeCell ref="B15:D15"/>
    <mergeCell ref="E15:H15"/>
    <mergeCell ref="J15:M15"/>
    <mergeCell ref="N15:R15"/>
    <mergeCell ref="T15:W15"/>
    <mergeCell ref="X15:AB15"/>
    <mergeCell ref="A2:AM2"/>
    <mergeCell ref="A3:A9"/>
    <mergeCell ref="L3:AF3"/>
    <mergeCell ref="AG3:AM3"/>
    <mergeCell ref="L4:AF4"/>
    <mergeCell ref="AG4:AM4"/>
    <mergeCell ref="L8:O8"/>
    <mergeCell ref="P8:Y8"/>
    <mergeCell ref="Z8:AB8"/>
    <mergeCell ref="AC8:AM8"/>
    <mergeCell ref="L9:AM9"/>
    <mergeCell ref="AP4:AT4"/>
    <mergeCell ref="B5:K5"/>
    <mergeCell ref="L5:AK5"/>
    <mergeCell ref="B6:K7"/>
    <mergeCell ref="Q6:V6"/>
    <mergeCell ref="AC6:AM6"/>
    <mergeCell ref="AT6:AT7"/>
    <mergeCell ref="L7:AM7"/>
  </mergeCells>
  <phoneticPr fontId="5"/>
  <conditionalFormatting sqref="A2:AM2">
    <cfRule type="containsText" dxfId="0" priority="1" operator="containsText" text="エラー">
      <formula>NOT(ISERROR(SEARCH("エラー",A2)))</formula>
    </cfRule>
  </conditionalFormatting>
  <dataValidations disablePrompts="1" count="5">
    <dataValidation type="list" imeMode="disabled" allowBlank="1" showInputMessage="1" showErrorMessage="1" sqref="A39:A104" xr:uid="{00000000-0002-0000-1100-000000000000}">
      <formula1>"○"</formula1>
    </dataValidation>
    <dataValidation imeMode="fullKatakana" allowBlank="1" showInputMessage="1" showErrorMessage="1" sqref="L3:AF3" xr:uid="{EEB7A39A-3FC4-41CF-BE8D-C9A9B529A317}"/>
    <dataValidation imeMode="off" allowBlank="1" showInputMessage="1" showErrorMessage="1" sqref="AC8:AM8 P8:Y8" xr:uid="{00000000-0002-0000-1100-000002000000}"/>
    <dataValidation type="textLength" imeMode="disabled" operator="equal" allowBlank="1" showInputMessage="1" showErrorMessage="1" errorTitle="事業所番号" error="10桁で入力してください。" sqref="AG4:AM4" xr:uid="{DF4C585F-CAB9-4A10-9F16-C8ACC96DF2D1}">
      <formula1>10</formula1>
    </dataValidation>
    <dataValidation type="list" allowBlank="1" showInputMessage="1" showErrorMessage="1" sqref="A109:A110" xr:uid="{00000000-0002-0000-1100-000004000000}">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1100-000005000000}">
          <x14:formula1>
            <xm:f>プルダウン!$I$1:$I$2</xm:f>
          </x14:formula1>
          <xm:sqref>G26:J26</xm:sqref>
        </x14:dataValidation>
        <x14:dataValidation type="list" allowBlank="1" showInputMessage="1" showErrorMessage="1" xr:uid="{00000000-0002-0000-1100-000006000000}">
          <x14:formula1>
            <xm:f>プルダウン!$H$1:$H$3</xm:f>
          </x14:formula1>
          <xm:sqref>A17:D21 A31:D35</xm:sqref>
        </x14:dataValidation>
        <x14:dataValidation type="list" allowBlank="1" showInputMessage="1" showErrorMessage="1" xr:uid="{00000000-0002-0000-1100-000007000000}">
          <x14:formula1>
            <xm:f>プルダウン!$B$1:$B$3</xm:f>
          </x14:formula1>
          <xm:sqref>L5:AK5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50"/>
  <sheetViews>
    <sheetView workbookViewId="0">
      <selection activeCell="H3" sqref="H3"/>
    </sheetView>
  </sheetViews>
  <sheetFormatPr defaultRowHeight="13"/>
  <cols>
    <col min="2" max="2" width="24.36328125" bestFit="1" customWidth="1"/>
    <col min="8" max="8" width="18.36328125" bestFit="1" customWidth="1"/>
  </cols>
  <sheetData>
    <row r="1" spans="1:13">
      <c r="A1" t="s">
        <v>150</v>
      </c>
      <c r="B1" t="s">
        <v>294</v>
      </c>
      <c r="C1">
        <v>1</v>
      </c>
      <c r="D1">
        <v>175000</v>
      </c>
      <c r="E1">
        <v>1</v>
      </c>
      <c r="F1" t="s">
        <v>172</v>
      </c>
      <c r="G1" s="69" t="s">
        <v>175</v>
      </c>
      <c r="H1" t="s">
        <v>154</v>
      </c>
      <c r="I1" t="s">
        <v>167</v>
      </c>
      <c r="J1" s="65">
        <v>200000</v>
      </c>
      <c r="K1">
        <v>1</v>
      </c>
      <c r="L1" t="s">
        <v>226</v>
      </c>
      <c r="M1" t="s">
        <v>226</v>
      </c>
    </row>
    <row r="2" spans="1:13">
      <c r="A2" t="s">
        <v>151</v>
      </c>
      <c r="B2" t="s">
        <v>295</v>
      </c>
      <c r="C2">
        <v>2</v>
      </c>
      <c r="D2">
        <f>$D$1*C2</f>
        <v>350000</v>
      </c>
      <c r="E2">
        <v>2</v>
      </c>
      <c r="F2" t="s">
        <v>173</v>
      </c>
      <c r="G2" s="69" t="s">
        <v>176</v>
      </c>
      <c r="H2" t="s">
        <v>155</v>
      </c>
      <c r="I2" t="s">
        <v>166</v>
      </c>
      <c r="J2" s="65">
        <v>700000</v>
      </c>
      <c r="K2">
        <v>2</v>
      </c>
      <c r="L2" t="s">
        <v>227</v>
      </c>
      <c r="M2" t="s">
        <v>227</v>
      </c>
    </row>
    <row r="3" spans="1:13">
      <c r="A3" t="s">
        <v>112</v>
      </c>
      <c r="C3">
        <v>3</v>
      </c>
      <c r="D3">
        <f t="shared" ref="D3:D5" si="0">$D$1*C3</f>
        <v>525000</v>
      </c>
      <c r="E3">
        <v>3</v>
      </c>
      <c r="F3" t="s">
        <v>174</v>
      </c>
      <c r="G3" s="69" t="s">
        <v>177</v>
      </c>
      <c r="K3">
        <v>3</v>
      </c>
      <c r="L3" t="s">
        <v>228</v>
      </c>
      <c r="M3" t="s">
        <v>228</v>
      </c>
    </row>
    <row r="4" spans="1:13">
      <c r="C4">
        <v>4</v>
      </c>
      <c r="D4">
        <f t="shared" si="0"/>
        <v>700000</v>
      </c>
      <c r="E4">
        <v>4</v>
      </c>
      <c r="G4" s="69" t="s">
        <v>178</v>
      </c>
      <c r="K4">
        <v>4</v>
      </c>
      <c r="L4" t="s">
        <v>229</v>
      </c>
      <c r="M4" t="s">
        <v>229</v>
      </c>
    </row>
    <row r="5" spans="1:13">
      <c r="C5">
        <v>5</v>
      </c>
      <c r="D5">
        <f t="shared" si="0"/>
        <v>875000</v>
      </c>
      <c r="E5">
        <v>5</v>
      </c>
      <c r="G5" s="69" t="s">
        <v>179</v>
      </c>
      <c r="K5">
        <v>5</v>
      </c>
      <c r="L5" t="s">
        <v>230</v>
      </c>
      <c r="M5" t="s">
        <v>230</v>
      </c>
    </row>
    <row r="6" spans="1:13">
      <c r="E6">
        <v>6</v>
      </c>
      <c r="G6" s="69" t="s">
        <v>180</v>
      </c>
      <c r="K6">
        <v>6</v>
      </c>
      <c r="L6" t="s">
        <v>231</v>
      </c>
      <c r="M6" t="s">
        <v>231</v>
      </c>
    </row>
    <row r="7" spans="1:13">
      <c r="E7">
        <v>7</v>
      </c>
      <c r="G7" s="69" t="s">
        <v>181</v>
      </c>
      <c r="K7">
        <v>7</v>
      </c>
      <c r="L7" t="s">
        <v>130</v>
      </c>
      <c r="M7" t="s">
        <v>130</v>
      </c>
    </row>
    <row r="8" spans="1:13">
      <c r="E8">
        <v>8</v>
      </c>
      <c r="G8" s="69" t="s">
        <v>182</v>
      </c>
      <c r="K8">
        <v>8</v>
      </c>
      <c r="L8" t="s">
        <v>232</v>
      </c>
      <c r="M8" t="s">
        <v>232</v>
      </c>
    </row>
    <row r="9" spans="1:13">
      <c r="E9">
        <v>9</v>
      </c>
      <c r="G9" s="69" t="s">
        <v>183</v>
      </c>
      <c r="K9">
        <v>9</v>
      </c>
      <c r="L9" t="s">
        <v>233</v>
      </c>
      <c r="M9" t="s">
        <v>233</v>
      </c>
    </row>
    <row r="10" spans="1:13">
      <c r="E10">
        <v>10</v>
      </c>
      <c r="G10" s="69" t="s">
        <v>184</v>
      </c>
      <c r="K10">
        <v>10</v>
      </c>
      <c r="L10" t="s">
        <v>234</v>
      </c>
      <c r="M10" t="s">
        <v>234</v>
      </c>
    </row>
    <row r="11" spans="1:13">
      <c r="E11">
        <v>11</v>
      </c>
      <c r="G11" s="69" t="s">
        <v>185</v>
      </c>
      <c r="K11">
        <v>11</v>
      </c>
      <c r="L11" t="s">
        <v>235</v>
      </c>
      <c r="M11" t="s">
        <v>235</v>
      </c>
    </row>
    <row r="12" spans="1:13">
      <c r="E12">
        <v>12</v>
      </c>
      <c r="G12" s="69" t="s">
        <v>186</v>
      </c>
      <c r="K12">
        <v>12</v>
      </c>
      <c r="L12" t="s">
        <v>236</v>
      </c>
      <c r="M12" t="s">
        <v>236</v>
      </c>
    </row>
    <row r="13" spans="1:13">
      <c r="E13">
        <v>13</v>
      </c>
      <c r="G13" s="69" t="s">
        <v>187</v>
      </c>
      <c r="K13">
        <v>13</v>
      </c>
      <c r="L13" t="s">
        <v>237</v>
      </c>
      <c r="M13" t="s">
        <v>237</v>
      </c>
    </row>
    <row r="14" spans="1:13">
      <c r="E14">
        <v>14</v>
      </c>
      <c r="G14" s="69" t="s">
        <v>188</v>
      </c>
      <c r="K14">
        <v>14</v>
      </c>
      <c r="L14" t="s">
        <v>238</v>
      </c>
      <c r="M14" t="s">
        <v>238</v>
      </c>
    </row>
    <row r="15" spans="1:13">
      <c r="E15">
        <v>15</v>
      </c>
      <c r="G15" s="69" t="s">
        <v>189</v>
      </c>
      <c r="K15">
        <v>15</v>
      </c>
      <c r="L15" t="s">
        <v>239</v>
      </c>
      <c r="M15" t="s">
        <v>239</v>
      </c>
    </row>
    <row r="16" spans="1:13">
      <c r="E16">
        <v>16</v>
      </c>
      <c r="G16" s="69" t="s">
        <v>190</v>
      </c>
      <c r="K16">
        <v>16</v>
      </c>
      <c r="L16" t="s">
        <v>240</v>
      </c>
      <c r="M16" t="s">
        <v>240</v>
      </c>
    </row>
    <row r="17" spans="5:13">
      <c r="E17">
        <v>17</v>
      </c>
      <c r="G17" s="69" t="s">
        <v>191</v>
      </c>
      <c r="K17">
        <v>17</v>
      </c>
      <c r="L17" t="s">
        <v>241</v>
      </c>
      <c r="M17" t="s">
        <v>241</v>
      </c>
    </row>
    <row r="18" spans="5:13">
      <c r="E18">
        <v>18</v>
      </c>
      <c r="G18" s="69" t="s">
        <v>192</v>
      </c>
      <c r="K18">
        <v>18</v>
      </c>
      <c r="L18" t="s">
        <v>242</v>
      </c>
      <c r="M18" t="s">
        <v>242</v>
      </c>
    </row>
    <row r="19" spans="5:13">
      <c r="E19">
        <v>19</v>
      </c>
      <c r="G19" s="69" t="s">
        <v>193</v>
      </c>
      <c r="K19">
        <v>19</v>
      </c>
      <c r="L19" t="s">
        <v>243</v>
      </c>
      <c r="M19" t="s">
        <v>243</v>
      </c>
    </row>
    <row r="20" spans="5:13">
      <c r="E20">
        <v>20</v>
      </c>
      <c r="G20" s="69" t="s">
        <v>194</v>
      </c>
      <c r="K20">
        <v>20</v>
      </c>
      <c r="L20" t="s">
        <v>244</v>
      </c>
      <c r="M20" t="s">
        <v>244</v>
      </c>
    </row>
    <row r="21" spans="5:13">
      <c r="G21" s="69" t="s">
        <v>195</v>
      </c>
      <c r="K21">
        <v>21</v>
      </c>
      <c r="L21" t="s">
        <v>245</v>
      </c>
      <c r="M21" t="s">
        <v>245</v>
      </c>
    </row>
    <row r="22" spans="5:13">
      <c r="G22" s="69" t="s">
        <v>196</v>
      </c>
      <c r="K22">
        <v>22</v>
      </c>
      <c r="L22" t="s">
        <v>246</v>
      </c>
      <c r="M22" t="s">
        <v>246</v>
      </c>
    </row>
    <row r="23" spans="5:13">
      <c r="G23" s="69" t="s">
        <v>197</v>
      </c>
      <c r="K23">
        <v>23</v>
      </c>
      <c r="L23" t="s">
        <v>247</v>
      </c>
      <c r="M23" t="s">
        <v>247</v>
      </c>
    </row>
    <row r="24" spans="5:13">
      <c r="G24" s="69" t="s">
        <v>198</v>
      </c>
      <c r="K24">
        <v>24</v>
      </c>
      <c r="L24" t="s">
        <v>248</v>
      </c>
      <c r="M24" t="s">
        <v>248</v>
      </c>
    </row>
    <row r="25" spans="5:13">
      <c r="G25" s="69" t="s">
        <v>199</v>
      </c>
      <c r="K25">
        <v>25</v>
      </c>
      <c r="L25" t="s">
        <v>249</v>
      </c>
      <c r="M25" t="s">
        <v>249</v>
      </c>
    </row>
    <row r="26" spans="5:13">
      <c r="G26" s="69" t="s">
        <v>200</v>
      </c>
      <c r="K26">
        <v>26</v>
      </c>
      <c r="L26" t="s">
        <v>250</v>
      </c>
      <c r="M26" t="s">
        <v>250</v>
      </c>
    </row>
    <row r="27" spans="5:13">
      <c r="G27" s="69" t="s">
        <v>201</v>
      </c>
      <c r="K27">
        <v>27</v>
      </c>
      <c r="L27" t="s">
        <v>251</v>
      </c>
      <c r="M27" t="s">
        <v>251</v>
      </c>
    </row>
    <row r="28" spans="5:13">
      <c r="G28" s="69" t="s">
        <v>202</v>
      </c>
      <c r="K28">
        <v>28</v>
      </c>
      <c r="L28" t="s">
        <v>252</v>
      </c>
      <c r="M28" t="s">
        <v>252</v>
      </c>
    </row>
    <row r="29" spans="5:13">
      <c r="G29" s="69" t="s">
        <v>203</v>
      </c>
      <c r="K29">
        <v>29</v>
      </c>
      <c r="L29" t="s">
        <v>253</v>
      </c>
      <c r="M29" t="s">
        <v>253</v>
      </c>
    </row>
    <row r="30" spans="5:13">
      <c r="G30" s="69" t="s">
        <v>204</v>
      </c>
      <c r="K30">
        <v>30</v>
      </c>
      <c r="L30" t="s">
        <v>254</v>
      </c>
      <c r="M30" t="s">
        <v>254</v>
      </c>
    </row>
    <row r="31" spans="5:13">
      <c r="G31" s="69" t="s">
        <v>205</v>
      </c>
      <c r="K31">
        <v>31</v>
      </c>
      <c r="L31" t="s">
        <v>255</v>
      </c>
      <c r="M31" t="s">
        <v>255</v>
      </c>
    </row>
    <row r="32" spans="5:13">
      <c r="G32" s="69" t="s">
        <v>206</v>
      </c>
      <c r="K32">
        <v>32</v>
      </c>
      <c r="L32" t="s">
        <v>256</v>
      </c>
      <c r="M32" t="s">
        <v>256</v>
      </c>
    </row>
    <row r="33" spans="7:13">
      <c r="G33" s="69" t="s">
        <v>207</v>
      </c>
      <c r="K33">
        <v>33</v>
      </c>
      <c r="L33" t="s">
        <v>257</v>
      </c>
      <c r="M33" t="s">
        <v>257</v>
      </c>
    </row>
    <row r="34" spans="7:13">
      <c r="G34" s="69" t="s">
        <v>208</v>
      </c>
      <c r="K34">
        <v>34</v>
      </c>
      <c r="L34" t="s">
        <v>258</v>
      </c>
      <c r="M34" t="s">
        <v>258</v>
      </c>
    </row>
    <row r="35" spans="7:13">
      <c r="G35" s="69" t="s">
        <v>209</v>
      </c>
      <c r="K35">
        <v>35</v>
      </c>
      <c r="L35" t="s">
        <v>259</v>
      </c>
      <c r="M35" t="s">
        <v>259</v>
      </c>
    </row>
    <row r="36" spans="7:13">
      <c r="G36" s="69" t="s">
        <v>210</v>
      </c>
      <c r="K36">
        <v>36</v>
      </c>
      <c r="L36" t="s">
        <v>260</v>
      </c>
      <c r="M36" t="s">
        <v>260</v>
      </c>
    </row>
    <row r="37" spans="7:13">
      <c r="G37" s="69" t="s">
        <v>211</v>
      </c>
      <c r="K37">
        <v>37</v>
      </c>
      <c r="L37" t="s">
        <v>261</v>
      </c>
      <c r="M37" t="s">
        <v>261</v>
      </c>
    </row>
    <row r="38" spans="7:13">
      <c r="G38" s="69" t="s">
        <v>212</v>
      </c>
      <c r="K38">
        <v>38</v>
      </c>
      <c r="L38" t="s">
        <v>262</v>
      </c>
      <c r="M38" t="s">
        <v>262</v>
      </c>
    </row>
    <row r="39" spans="7:13">
      <c r="G39" s="69" t="s">
        <v>213</v>
      </c>
      <c r="K39">
        <v>39</v>
      </c>
      <c r="L39" t="s">
        <v>263</v>
      </c>
      <c r="M39" t="s">
        <v>263</v>
      </c>
    </row>
    <row r="40" spans="7:13">
      <c r="G40" s="69" t="s">
        <v>214</v>
      </c>
      <c r="K40">
        <v>40</v>
      </c>
      <c r="L40" t="s">
        <v>264</v>
      </c>
      <c r="M40" t="s">
        <v>264</v>
      </c>
    </row>
    <row r="41" spans="7:13">
      <c r="G41" s="69" t="s">
        <v>215</v>
      </c>
      <c r="K41">
        <v>41</v>
      </c>
      <c r="L41" t="s">
        <v>265</v>
      </c>
      <c r="M41" t="s">
        <v>265</v>
      </c>
    </row>
    <row r="42" spans="7:13">
      <c r="G42" s="69" t="s">
        <v>216</v>
      </c>
    </row>
    <row r="43" spans="7:13">
      <c r="G43" s="69" t="s">
        <v>217</v>
      </c>
    </row>
    <row r="44" spans="7:13">
      <c r="G44" s="69" t="s">
        <v>218</v>
      </c>
    </row>
    <row r="45" spans="7:13">
      <c r="G45" s="69" t="s">
        <v>219</v>
      </c>
    </row>
    <row r="46" spans="7:13">
      <c r="G46" s="69" t="s">
        <v>220</v>
      </c>
    </row>
    <row r="47" spans="7:13">
      <c r="G47" s="69" t="s">
        <v>221</v>
      </c>
    </row>
    <row r="48" spans="7:13">
      <c r="G48" s="69" t="s">
        <v>222</v>
      </c>
    </row>
    <row r="49" spans="7:7">
      <c r="G49" s="69" t="s">
        <v>223</v>
      </c>
    </row>
    <row r="50" spans="7:7">
      <c r="G50" s="69" t="s">
        <v>224</v>
      </c>
    </row>
  </sheetData>
  <sheetProtection algorithmName="SHA-512" hashValue="RqSAXJ1cCQxcK77GwPj2fioa1Pdap1Kc350vBufDn0kPzoY/rtOJ2xsWwmZh0LteZyHjcdcOQlKakprxb0+oTw==" saltValue="BNg0pNwgGCDVPMUAy2jOww=="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（はじめにお読みください）本申請書の使い方</vt:lpstr>
      <vt:lpstr>交付申請書</vt:lpstr>
      <vt:lpstr>総括表</vt:lpstr>
      <vt:lpstr>個票1</vt:lpstr>
      <vt:lpstr>個票2</vt:lpstr>
      <vt:lpstr>個票3</vt:lpstr>
      <vt:lpstr>個票4</vt:lpstr>
      <vt:lpstr>個票5</vt:lpstr>
      <vt:lpstr>個票6</vt:lpstr>
      <vt:lpstr>個票7</vt:lpstr>
      <vt:lpstr>個票8</vt:lpstr>
      <vt:lpstr>個票9</vt:lpstr>
      <vt:lpstr>個票10</vt:lpstr>
      <vt:lpstr>個票11</vt:lpstr>
      <vt:lpstr>個票12</vt:lpstr>
      <vt:lpstr>個票13</vt:lpstr>
      <vt:lpstr>個票14</vt:lpstr>
      <vt:lpstr>個票15</vt:lpstr>
      <vt:lpstr>プルダウン</vt:lpstr>
      <vt:lpstr>個票1!Print_Area</vt:lpstr>
      <vt:lpstr>個票10!Print_Area</vt:lpstr>
      <vt:lpstr>個票11!Print_Area</vt:lpstr>
      <vt:lpstr>個票12!Print_Area</vt:lpstr>
      <vt:lpstr>個票13!Print_Area</vt:lpstr>
      <vt:lpstr>個票14!Print_Area</vt:lpstr>
      <vt:lpstr>個票15!Print_Area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交付申請書!Print_Area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0007277</cp:lastModifiedBy>
  <cp:lastPrinted>2024-10-18T08:14:26Z</cp:lastPrinted>
  <dcterms:created xsi:type="dcterms:W3CDTF">2018-06-19T01:27:02Z</dcterms:created>
  <dcterms:modified xsi:type="dcterms:W3CDTF">2025-01-14T05:45:23Z</dcterms:modified>
</cp:coreProperties>
</file>