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7.15.58\share\令和６年度業務（事業班）\01.班共有\38.こどもの性被害防止対策支援事業（障害福祉）\004_県交付要綱・募集関係\002_申請様式〇\様式_こどもの安全・安心対策支援事業を準用\2024.11.06_作業中（決裁後、シート保護）\"/>
    </mc:Choice>
  </mc:AlternateContent>
  <xr:revisionPtr revIDLastSave="0" documentId="13_ncr:1_{15854D6E-A40A-406D-B24D-0A85C4E4326F}" xr6:coauthVersionLast="47" xr6:coauthVersionMax="47" xr10:uidLastSave="{00000000-0000-0000-0000-000000000000}"/>
  <bookViews>
    <workbookView xWindow="28680" yWindow="-120" windowWidth="29040" windowHeight="15720" tabRatio="762" firstSheet="1" activeTab="3" xr2:uid="{00000000-000D-0000-FFFF-FFFF00000000}"/>
  </bookViews>
  <sheets>
    <sheet name="（はじめにお読みください）本申請書の使い方" sheetId="25" state="hidden" r:id="rId1"/>
    <sheet name="実績報告書" sheetId="26" r:id="rId2"/>
    <sheet name="総括表" sheetId="24" r:id="rId3"/>
    <sheet name="個票1" sheetId="61" r:id="rId4"/>
    <sheet name="個票２" sheetId="143" r:id="rId5"/>
    <sheet name="個票３" sheetId="144" r:id="rId6"/>
    <sheet name="個票４" sheetId="145" r:id="rId7"/>
    <sheet name="個票５" sheetId="146" r:id="rId8"/>
    <sheet name="個票６" sheetId="147" r:id="rId9"/>
    <sheet name="個票７" sheetId="148" r:id="rId10"/>
    <sheet name="個票８" sheetId="149" r:id="rId11"/>
    <sheet name="個票９" sheetId="150" r:id="rId12"/>
    <sheet name="個票10" sheetId="151" r:id="rId13"/>
    <sheet name="個票11" sheetId="152" r:id="rId14"/>
    <sheet name="個票12" sheetId="153" r:id="rId15"/>
    <sheet name="個票13" sheetId="154" r:id="rId16"/>
    <sheet name="個票14" sheetId="155" r:id="rId17"/>
    <sheet name="個票15" sheetId="156" r:id="rId18"/>
    <sheet name="プルダウン" sheetId="124" state="hidden" r:id="rId19"/>
  </sheets>
  <externalReferences>
    <externalReference r:id="rId20"/>
  </externalReferences>
  <definedNames>
    <definedName name="_xlnm._FilterDatabase" localSheetId="3" hidden="1">個票1!#REF!</definedName>
    <definedName name="_xlnm._FilterDatabase" localSheetId="12" hidden="1">個票10!#REF!</definedName>
    <definedName name="_xlnm._FilterDatabase" localSheetId="13" hidden="1">個票11!#REF!</definedName>
    <definedName name="_xlnm._FilterDatabase" localSheetId="14" hidden="1">個票12!#REF!</definedName>
    <definedName name="_xlnm._FilterDatabase" localSheetId="15" hidden="1">個票13!#REF!</definedName>
    <definedName name="_xlnm._FilterDatabase" localSheetId="16" hidden="1">個票14!#REF!</definedName>
    <definedName name="_xlnm._FilterDatabase" localSheetId="17" hidden="1">個票15!#REF!</definedName>
    <definedName name="_xlnm._FilterDatabase" localSheetId="4" hidden="1">個票２!#REF!</definedName>
    <definedName name="_xlnm._FilterDatabase" localSheetId="5" hidden="1">個票３!#REF!</definedName>
    <definedName name="_xlnm._FilterDatabase" localSheetId="6" hidden="1">個票４!#REF!</definedName>
    <definedName name="_xlnm._FilterDatabase" localSheetId="7" hidden="1">個票５!#REF!</definedName>
    <definedName name="_xlnm._FilterDatabase" localSheetId="8" hidden="1">個票６!#REF!</definedName>
    <definedName name="_xlnm._FilterDatabase" localSheetId="9" hidden="1">個票７!#REF!</definedName>
    <definedName name="_xlnm._FilterDatabase" localSheetId="10" hidden="1">個票８!#REF!</definedName>
    <definedName name="_xlnm._FilterDatabase" localSheetId="11" hidden="1">個票９!#REF!</definedName>
    <definedName name="_xlnm.Print_Area" localSheetId="3">個票1!$A$1:$AM$31</definedName>
    <definedName name="_xlnm.Print_Area" localSheetId="12">個票10!$A$1:$AM$31</definedName>
    <definedName name="_xlnm.Print_Area" localSheetId="13">個票11!$A$1:$AM$31</definedName>
    <definedName name="_xlnm.Print_Area" localSheetId="14">個票12!$A$1:$AM$31</definedName>
    <definedName name="_xlnm.Print_Area" localSheetId="15">個票13!$A$1:$AM$31</definedName>
    <definedName name="_xlnm.Print_Area" localSheetId="16">個票14!$A$1:$AM$31</definedName>
    <definedName name="_xlnm.Print_Area" localSheetId="17">個票15!$A$1:$AM$31</definedName>
    <definedName name="_xlnm.Print_Area" localSheetId="4">個票２!$A$1:$AM$31</definedName>
    <definedName name="_xlnm.Print_Area" localSheetId="5">個票３!$A$1:$AM$31</definedName>
    <definedName name="_xlnm.Print_Area" localSheetId="6">個票４!$A$1:$AM$31</definedName>
    <definedName name="_xlnm.Print_Area" localSheetId="7">個票５!$A$1:$AM$31</definedName>
    <definedName name="_xlnm.Print_Area" localSheetId="8">個票６!$A$1:$AM$31</definedName>
    <definedName name="_xlnm.Print_Area" localSheetId="9">個票７!$A$1:$AM$31</definedName>
    <definedName name="_xlnm.Print_Area" localSheetId="10">個票８!$A$1:$AM$31</definedName>
    <definedName name="_xlnm.Print_Area" localSheetId="11">個票９!$A$1:$AM$31</definedName>
    <definedName name="_xlnm.Print_Area" localSheetId="1">実績報告書!$A$1:$Z$42</definedName>
    <definedName name="_xlnm.Print_Area" localSheetId="2">総括表!$A$1:$K$38</definedName>
    <definedName name="_xlnm.Print_Titles" localSheetId="2">総括表!$18:$18</definedName>
    <definedName name="サービス付き高齢者住宅">#REF!</definedName>
    <definedName name="ユニット" localSheetId="3">[1]プルダウン!$A$1:$N$1</definedName>
    <definedName name="ユニット" localSheetId="12">[1]プルダウン!$A$1:$N$1</definedName>
    <definedName name="ユニット" localSheetId="13">[1]プルダウン!$A$1:$N$1</definedName>
    <definedName name="ユニット" localSheetId="14">[1]プルダウン!$A$1:$N$1</definedName>
    <definedName name="ユニット" localSheetId="15">[1]プルダウン!$A$1:$N$1</definedName>
    <definedName name="ユニット" localSheetId="16">[1]プルダウン!$A$1:$N$1</definedName>
    <definedName name="ユニット" localSheetId="17">[1]プルダウン!$A$1:$N$1</definedName>
    <definedName name="ユニット" localSheetId="4">[1]プルダウン!$A$1:$N$1</definedName>
    <definedName name="ユニット" localSheetId="5">[1]プルダウン!$A$1:$N$1</definedName>
    <definedName name="ユニット" localSheetId="6">[1]プルダウン!$A$1:$N$1</definedName>
    <definedName name="ユニット" localSheetId="7">[1]プルダウン!$A$1:$N$1</definedName>
    <definedName name="ユニット" localSheetId="8">[1]プルダウン!$A$1:$N$1</definedName>
    <definedName name="ユニット" localSheetId="9">[1]プルダウン!$A$1:$N$1</definedName>
    <definedName name="ユニット" localSheetId="10">[1]プルダウン!$A$1:$N$1</definedName>
    <definedName name="ユニット" localSheetId="11">[1]プルダウン!$A$1:$N$1</definedName>
    <definedName name="ユニット">#REF!</definedName>
    <definedName name="医療型障害児入所支援">#REF!</definedName>
    <definedName name="医療型障害児入所施設">#REF!</definedName>
    <definedName name="介護医療院">#REF!</definedName>
    <definedName name="介護療養型医療施設">#REF!</definedName>
    <definedName name="介護老人福祉施設">#REF!</definedName>
    <definedName name="介護老人保健施設">#REF!</definedName>
    <definedName name="軽費老人ホーム">#REF!</definedName>
    <definedName name="施設入所支援">#REF!</definedName>
    <definedName name="障害児入所支援">#REF!</definedName>
    <definedName name="障害児入所施設">#REF!</definedName>
    <definedName name="相談系">#REF!</definedName>
    <definedName name="多機能型サービス事業所">#REF!</definedName>
    <definedName name="短期入所">#REF!</definedName>
    <definedName name="短期入所系サービス事業所">#REF!</definedName>
    <definedName name="通所系">#REF!</definedName>
    <definedName name="通所系サービス事業所">#REF!</definedName>
    <definedName name="特定施設入居者生活介護">#REF!</definedName>
    <definedName name="入所系">#REF!</definedName>
    <definedName name="認知症対応型共同生活介護事業所">#REF!</definedName>
    <definedName name="福祉型障害児入所施設">#REF!</definedName>
    <definedName name="訪問及び相談系">#REF!</definedName>
    <definedName name="訪問及び相談系サービス事業所">#REF!</definedName>
    <definedName name="訪問系">#REF!</definedName>
    <definedName name="訪問系及び相談系">#REF!</definedName>
    <definedName name="有料老人ホーム">#REF!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1" i="156" l="1"/>
  <c r="AP90" i="156"/>
  <c r="AP24" i="156"/>
  <c r="AP94" i="156" s="1"/>
  <c r="E22" i="156"/>
  <c r="E15" i="156" s="1"/>
  <c r="X15" i="156" s="1"/>
  <c r="AH15" i="156" s="1"/>
  <c r="AO8" i="156"/>
  <c r="AU4" i="156"/>
  <c r="AP91" i="155"/>
  <c r="AP90" i="155"/>
  <c r="AP24" i="155"/>
  <c r="AP94" i="155" s="1"/>
  <c r="E22" i="155"/>
  <c r="AU11" i="155" s="1"/>
  <c r="A2" i="155" s="1"/>
  <c r="AO8" i="155"/>
  <c r="AU4" i="155"/>
  <c r="AP91" i="154"/>
  <c r="AP90" i="154"/>
  <c r="AP24" i="154"/>
  <c r="AP94" i="154" s="1"/>
  <c r="E22" i="154"/>
  <c r="AU11" i="154" s="1"/>
  <c r="AO8" i="154"/>
  <c r="AU4" i="154"/>
  <c r="AP91" i="153"/>
  <c r="AP90" i="153"/>
  <c r="AP24" i="153"/>
  <c r="AP94" i="153" s="1"/>
  <c r="E22" i="153"/>
  <c r="E15" i="153" s="1"/>
  <c r="X15" i="153" s="1"/>
  <c r="AH15" i="153" s="1"/>
  <c r="AO8" i="153"/>
  <c r="AU4" i="153"/>
  <c r="AP91" i="152"/>
  <c r="AP90" i="152"/>
  <c r="AP24" i="152"/>
  <c r="AP94" i="152" s="1"/>
  <c r="E22" i="152"/>
  <c r="AU11" i="152" s="1"/>
  <c r="AO8" i="152"/>
  <c r="AU4" i="152"/>
  <c r="AP91" i="151"/>
  <c r="AP90" i="151"/>
  <c r="AP24" i="151"/>
  <c r="AP94" i="151" s="1"/>
  <c r="E22" i="151"/>
  <c r="E15" i="151" s="1"/>
  <c r="X15" i="151" s="1"/>
  <c r="AH15" i="151" s="1"/>
  <c r="AO8" i="151"/>
  <c r="AU4" i="151"/>
  <c r="AP91" i="150"/>
  <c r="AP90" i="150"/>
  <c r="AP24" i="150"/>
  <c r="AP94" i="150" s="1"/>
  <c r="E22" i="150"/>
  <c r="E15" i="150" s="1"/>
  <c r="X15" i="150" s="1"/>
  <c r="AH15" i="150" s="1"/>
  <c r="AO8" i="150"/>
  <c r="AU4" i="150"/>
  <c r="AP91" i="149"/>
  <c r="AP90" i="149"/>
  <c r="AP24" i="149"/>
  <c r="AP94" i="149" s="1"/>
  <c r="E22" i="149"/>
  <c r="AU11" i="149" s="1"/>
  <c r="AO8" i="149"/>
  <c r="AU4" i="149"/>
  <c r="AP91" i="148"/>
  <c r="AP90" i="148"/>
  <c r="AP24" i="148"/>
  <c r="AP94" i="148" s="1"/>
  <c r="E22" i="148"/>
  <c r="E15" i="148" s="1"/>
  <c r="X15" i="148" s="1"/>
  <c r="AH15" i="148" s="1"/>
  <c r="AO8" i="148"/>
  <c r="AU4" i="148"/>
  <c r="AP91" i="147"/>
  <c r="AP90" i="147"/>
  <c r="AP24" i="147"/>
  <c r="AP94" i="147" s="1"/>
  <c r="E22" i="147"/>
  <c r="E15" i="147" s="1"/>
  <c r="X15" i="147" s="1"/>
  <c r="AH15" i="147" s="1"/>
  <c r="AO8" i="147"/>
  <c r="AU4" i="147"/>
  <c r="AP91" i="146"/>
  <c r="AP90" i="146"/>
  <c r="AP24" i="146"/>
  <c r="AP94" i="146" s="1"/>
  <c r="E22" i="146"/>
  <c r="E15" i="146" s="1"/>
  <c r="X15" i="146" s="1"/>
  <c r="AH15" i="146" s="1"/>
  <c r="AO8" i="146"/>
  <c r="AU4" i="146"/>
  <c r="AP91" i="145"/>
  <c r="AP90" i="145"/>
  <c r="AP24" i="145"/>
  <c r="AP94" i="145" s="1"/>
  <c r="E22" i="145"/>
  <c r="AU11" i="145" s="1"/>
  <c r="AO8" i="145"/>
  <c r="AU4" i="145"/>
  <c r="AP91" i="144"/>
  <c r="AP90" i="144"/>
  <c r="AP24" i="144"/>
  <c r="AP94" i="144" s="1"/>
  <c r="E22" i="144"/>
  <c r="E15" i="144" s="1"/>
  <c r="X15" i="144" s="1"/>
  <c r="AH15" i="144" s="1"/>
  <c r="AO8" i="144"/>
  <c r="AU4" i="144"/>
  <c r="AP91" i="143"/>
  <c r="AP90" i="143"/>
  <c r="AP24" i="143"/>
  <c r="AP94" i="143" s="1"/>
  <c r="E22" i="143"/>
  <c r="E15" i="143" s="1"/>
  <c r="X15" i="143" s="1"/>
  <c r="AH15" i="143" s="1"/>
  <c r="AO8" i="143"/>
  <c r="AU4" i="143"/>
  <c r="B33" i="24"/>
  <c r="B32" i="24"/>
  <c r="B31" i="24"/>
  <c r="B30" i="24"/>
  <c r="B29" i="24"/>
  <c r="B28" i="24"/>
  <c r="B27" i="24"/>
  <c r="B26" i="24"/>
  <c r="B25" i="24"/>
  <c r="B24" i="24"/>
  <c r="B23" i="24"/>
  <c r="B22" i="24"/>
  <c r="B21" i="24"/>
  <c r="B20" i="24"/>
  <c r="B19" i="24"/>
  <c r="A2" i="145" l="1"/>
  <c r="A2" i="149"/>
  <c r="AU11" i="144"/>
  <c r="A2" i="144" s="1"/>
  <c r="E15" i="145"/>
  <c r="X15" i="145" s="1"/>
  <c r="AH15" i="145" s="1"/>
  <c r="E15" i="149"/>
  <c r="X15" i="149" s="1"/>
  <c r="AH15" i="149" s="1"/>
  <c r="E15" i="152"/>
  <c r="X15" i="152" s="1"/>
  <c r="AH15" i="152" s="1"/>
  <c r="A2" i="152"/>
  <c r="E15" i="154"/>
  <c r="X15" i="154" s="1"/>
  <c r="AH15" i="154" s="1"/>
  <c r="A2" i="154"/>
  <c r="AU11" i="156"/>
  <c r="A2" i="156" s="1"/>
  <c r="E15" i="155"/>
  <c r="X15" i="155" s="1"/>
  <c r="AH15" i="155" s="1"/>
  <c r="AU11" i="153"/>
  <c r="A2" i="153" s="1"/>
  <c r="AU11" i="151"/>
  <c r="A2" i="151" s="1"/>
  <c r="AU11" i="150"/>
  <c r="A2" i="150" s="1"/>
  <c r="AU11" i="148"/>
  <c r="A2" i="148" s="1"/>
  <c r="AU11" i="147"/>
  <c r="A2" i="147" s="1"/>
  <c r="AU11" i="146"/>
  <c r="A2" i="146" s="1"/>
  <c r="AU11" i="143"/>
  <c r="A2" i="143" s="1"/>
  <c r="L32" i="24"/>
  <c r="L25" i="24"/>
  <c r="L22" i="24"/>
  <c r="L24" i="24"/>
  <c r="L30" i="24"/>
  <c r="L27" i="24"/>
  <c r="L33" i="24"/>
  <c r="L20" i="24"/>
  <c r="L31" i="24"/>
  <c r="L26" i="24"/>
  <c r="L21" i="24"/>
  <c r="L28" i="24"/>
  <c r="L23" i="24"/>
  <c r="L29" i="24"/>
  <c r="AO8" i="61" l="1"/>
  <c r="AU4" i="61"/>
  <c r="I24" i="24"/>
  <c r="I27" i="24"/>
  <c r="I30" i="24"/>
  <c r="I32" i="24"/>
  <c r="I22" i="24"/>
  <c r="I31" i="24"/>
  <c r="I33" i="24"/>
  <c r="I25" i="24"/>
  <c r="I21" i="24"/>
  <c r="I20" i="24"/>
  <c r="I23" i="24"/>
  <c r="I28" i="24"/>
  <c r="I29" i="24"/>
  <c r="I26" i="24"/>
  <c r="M10" i="26" l="1"/>
  <c r="Q12" i="26" l="1"/>
  <c r="M12" i="26"/>
  <c r="M8" i="26"/>
  <c r="D3" i="124" l="1"/>
  <c r="D4" i="124"/>
  <c r="D5" i="124"/>
  <c r="D2" i="124"/>
  <c r="AP24" i="61" l="1"/>
  <c r="E22" i="61"/>
  <c r="AU11" i="61" s="1"/>
  <c r="A2" i="61" s="1"/>
  <c r="L19" i="24"/>
  <c r="E15" i="61" l="1"/>
  <c r="C19" i="24"/>
  <c r="AI19" i="24"/>
  <c r="AE19" i="24"/>
  <c r="AN19" i="24"/>
  <c r="AS19" i="24"/>
  <c r="AG19" i="24"/>
  <c r="H19" i="24"/>
  <c r="AJ19" i="24"/>
  <c r="AM19" i="24"/>
  <c r="AO19" i="24"/>
  <c r="AR19" i="24"/>
  <c r="AD19" i="24"/>
  <c r="AP19" i="24"/>
  <c r="AB19" i="24"/>
  <c r="AF19" i="24"/>
  <c r="AL19" i="24" l="1"/>
  <c r="AC19" i="24"/>
  <c r="X15" i="61"/>
  <c r="AH15" i="61" s="1"/>
  <c r="AP91" i="61"/>
  <c r="AP90" i="61"/>
  <c r="I19" i="24"/>
  <c r="AS23" i="24"/>
  <c r="AS27" i="24"/>
  <c r="AM25" i="24"/>
  <c r="AM31" i="24"/>
  <c r="AP22" i="24"/>
  <c r="AB32" i="24"/>
  <c r="AQ19" i="24"/>
  <c r="AI21" i="24"/>
  <c r="AJ23" i="24"/>
  <c r="AJ20" i="24"/>
  <c r="AQ30" i="24"/>
  <c r="AO20" i="24"/>
  <c r="AB31" i="24"/>
  <c r="AM30" i="24"/>
  <c r="AH19" i="24"/>
  <c r="AG22" i="24"/>
  <c r="AP32" i="24"/>
  <c r="AN23" i="24"/>
  <c r="AO32" i="24"/>
  <c r="AD24" i="24"/>
  <c r="AP20" i="24"/>
  <c r="AQ26" i="24"/>
  <c r="AE29" i="24"/>
  <c r="AN27" i="24"/>
  <c r="AH23" i="24"/>
  <c r="AQ28" i="24"/>
  <c r="AE23" i="24"/>
  <c r="AQ27" i="24"/>
  <c r="AG32" i="24"/>
  <c r="AN26" i="24"/>
  <c r="AR33" i="24"/>
  <c r="AE22" i="24"/>
  <c r="AS32" i="24"/>
  <c r="AH22" i="24"/>
  <c r="AQ20" i="24"/>
  <c r="AI33" i="24"/>
  <c r="AI30" i="24"/>
  <c r="AG30" i="24"/>
  <c r="AN22" i="24"/>
  <c r="AD21" i="24"/>
  <c r="AI31" i="24"/>
  <c r="AD33" i="24"/>
  <c r="AD29" i="24"/>
  <c r="AI28" i="24"/>
  <c r="AD22" i="24"/>
  <c r="AG26" i="24"/>
  <c r="AI20" i="24"/>
  <c r="AF22" i="24"/>
  <c r="AS21" i="24"/>
  <c r="AB33" i="24"/>
  <c r="AH27" i="24"/>
  <c r="AE21" i="24"/>
  <c r="AO28" i="24"/>
  <c r="AG24" i="24"/>
  <c r="AQ33" i="24"/>
  <c r="AD26" i="24"/>
  <c r="AM26" i="24"/>
  <c r="AG23" i="24"/>
  <c r="AJ24" i="24"/>
  <c r="AS33" i="24"/>
  <c r="AI22" i="24"/>
  <c r="AS26" i="24"/>
  <c r="AH25" i="24"/>
  <c r="AH33" i="24"/>
  <c r="AB29" i="24"/>
  <c r="AP25" i="24"/>
  <c r="AI29" i="24"/>
  <c r="AB23" i="24"/>
  <c r="AD31" i="24"/>
  <c r="AD28" i="24"/>
  <c r="AB25" i="24"/>
  <c r="AP24" i="24"/>
  <c r="AJ33" i="24"/>
  <c r="AF31" i="24"/>
  <c r="AP27" i="24"/>
  <c r="AB24" i="24"/>
  <c r="AH28" i="24"/>
  <c r="AN21" i="24"/>
  <c r="AR22" i="24"/>
  <c r="AN28" i="24"/>
  <c r="AO29" i="24"/>
  <c r="AB30" i="24"/>
  <c r="AH21" i="24"/>
  <c r="AR29" i="24"/>
  <c r="AN20" i="24"/>
  <c r="AI23" i="24"/>
  <c r="AD27" i="24"/>
  <c r="AF26" i="24"/>
  <c r="AI24" i="24"/>
  <c r="AM28" i="24"/>
  <c r="AS31" i="24"/>
  <c r="AN25" i="24"/>
  <c r="AO25" i="24"/>
  <c r="AM23" i="24"/>
  <c r="AJ28" i="24"/>
  <c r="AQ32" i="24"/>
  <c r="AR21" i="24"/>
  <c r="AB28" i="24"/>
  <c r="AD23" i="24"/>
  <c r="AN30" i="24"/>
  <c r="AE28" i="24"/>
  <c r="AN29" i="24"/>
  <c r="AQ21" i="24"/>
  <c r="AH32" i="24"/>
  <c r="AS24" i="24"/>
  <c r="AJ31" i="24"/>
  <c r="AJ21" i="24"/>
  <c r="AD25" i="24"/>
  <c r="AE33" i="24"/>
  <c r="AJ27" i="24"/>
  <c r="AR31" i="24"/>
  <c r="AH20" i="24"/>
  <c r="AN33" i="24"/>
  <c r="AG27" i="24"/>
  <c r="AH31" i="24"/>
  <c r="AF23" i="24"/>
  <c r="AO21" i="24"/>
  <c r="AG29" i="24"/>
  <c r="AE26" i="24"/>
  <c r="AR23" i="24"/>
  <c r="AR28" i="24"/>
  <c r="AE20" i="24"/>
  <c r="AE25" i="24"/>
  <c r="AQ25" i="24"/>
  <c r="AQ24" i="24"/>
  <c r="AO26" i="24"/>
  <c r="AJ26" i="24"/>
  <c r="AJ32" i="24"/>
  <c r="AG31" i="24"/>
  <c r="AM32" i="24"/>
  <c r="AP28" i="24"/>
  <c r="AS22" i="24"/>
  <c r="AM22" i="24"/>
  <c r="AS29" i="24"/>
  <c r="AJ30" i="24"/>
  <c r="AG25" i="24"/>
  <c r="AF29" i="24"/>
  <c r="AO33" i="24"/>
  <c r="AS20" i="24"/>
  <c r="AH24" i="24"/>
  <c r="AJ22" i="24"/>
  <c r="AN24" i="24"/>
  <c r="AR32" i="24"/>
  <c r="AO23" i="24"/>
  <c r="AP31" i="24"/>
  <c r="AF32" i="24"/>
  <c r="AF33" i="24"/>
  <c r="AG20" i="24"/>
  <c r="AM21" i="24"/>
  <c r="AD32" i="24"/>
  <c r="AR27" i="24"/>
  <c r="AD30" i="24"/>
  <c r="AP29" i="24"/>
  <c r="AP30" i="24"/>
  <c r="AG21" i="24"/>
  <c r="AO24" i="24"/>
  <c r="AF20" i="24"/>
  <c r="AM24" i="24"/>
  <c r="AP21" i="24"/>
  <c r="AS25" i="24"/>
  <c r="AQ31" i="24"/>
  <c r="AM27" i="24"/>
  <c r="AE31" i="24"/>
  <c r="AQ23" i="24"/>
  <c r="AI25" i="24"/>
  <c r="AO31" i="24"/>
  <c r="AE32" i="24"/>
  <c r="AF25" i="24"/>
  <c r="AI27" i="24"/>
  <c r="AJ29" i="24"/>
  <c r="AM29" i="24"/>
  <c r="AQ29" i="24"/>
  <c r="AE30" i="24"/>
  <c r="AO27" i="24"/>
  <c r="AF28" i="24"/>
  <c r="AG33" i="24"/>
  <c r="AN32" i="24"/>
  <c r="AF30" i="24"/>
  <c r="AF27" i="24"/>
  <c r="AM20" i="24"/>
  <c r="AO22" i="24"/>
  <c r="AG28" i="24"/>
  <c r="AH29" i="24"/>
  <c r="AI32" i="24"/>
  <c r="AI26" i="24"/>
  <c r="AR24" i="24"/>
  <c r="AB22" i="24"/>
  <c r="AR25" i="24"/>
  <c r="AN31" i="24"/>
  <c r="AP33" i="24"/>
  <c r="AB21" i="24"/>
  <c r="AJ25" i="24"/>
  <c r="AR20" i="24"/>
  <c r="AO30" i="24"/>
  <c r="AS28" i="24"/>
  <c r="AB20" i="24"/>
  <c r="AB27" i="24"/>
  <c r="AS30" i="24"/>
  <c r="AE24" i="24"/>
  <c r="AR26" i="24"/>
  <c r="AF24" i="24"/>
  <c r="AH30" i="24"/>
  <c r="AQ22" i="24"/>
  <c r="AR30" i="24"/>
  <c r="AP23" i="24"/>
  <c r="AD20" i="24"/>
  <c r="AH26" i="24"/>
  <c r="AM33" i="24"/>
  <c r="AB26" i="24"/>
  <c r="AP26" i="24"/>
  <c r="AF21" i="24"/>
  <c r="AE27" i="24"/>
  <c r="AL20" i="24" l="1"/>
  <c r="AC20" i="24"/>
  <c r="AL29" i="24"/>
  <c r="AC29" i="24"/>
  <c r="AL33" i="24"/>
  <c r="AC33" i="24"/>
  <c r="AL26" i="24"/>
  <c r="AC26" i="24"/>
  <c r="AL31" i="24"/>
  <c r="AC31" i="24"/>
  <c r="AL21" i="24"/>
  <c r="AC21" i="24"/>
  <c r="AL22" i="24"/>
  <c r="AC22" i="24"/>
  <c r="AL27" i="24"/>
  <c r="AC27" i="24"/>
  <c r="AL24" i="24"/>
  <c r="AC24" i="24"/>
  <c r="AL30" i="24"/>
  <c r="AC30" i="24"/>
  <c r="AL23" i="24"/>
  <c r="AC23" i="24"/>
  <c r="AL25" i="24"/>
  <c r="AC25" i="24"/>
  <c r="AL28" i="24"/>
  <c r="AC28" i="24"/>
  <c r="AL32" i="24"/>
  <c r="AC32" i="24"/>
  <c r="K19" i="24"/>
  <c r="AP94" i="61"/>
  <c r="H26" i="24"/>
  <c r="C27" i="24"/>
  <c r="H33" i="24"/>
  <c r="H30" i="24"/>
  <c r="C26" i="24"/>
  <c r="H29" i="24"/>
  <c r="D29" i="24"/>
  <c r="C20" i="24"/>
  <c r="C24" i="24"/>
  <c r="C28" i="24"/>
  <c r="C29" i="24"/>
  <c r="C31" i="24"/>
  <c r="D24" i="24"/>
  <c r="D26" i="24"/>
  <c r="H27" i="24"/>
  <c r="D33" i="24"/>
  <c r="H24" i="24"/>
  <c r="H28" i="24"/>
  <c r="H32" i="24"/>
  <c r="H31" i="24"/>
  <c r="C25" i="24"/>
  <c r="D22" i="24"/>
  <c r="D25" i="24"/>
  <c r="D27" i="24"/>
  <c r="D32" i="24"/>
  <c r="D28" i="24"/>
  <c r="H23" i="24"/>
  <c r="D19" i="24"/>
  <c r="C23" i="24"/>
  <c r="H25" i="24"/>
  <c r="D23" i="24"/>
  <c r="D21" i="24"/>
  <c r="C33" i="24"/>
  <c r="H20" i="24"/>
  <c r="C30" i="24"/>
  <c r="C32" i="24"/>
  <c r="D31" i="24"/>
  <c r="C22" i="24"/>
  <c r="H21" i="24"/>
  <c r="H22" i="24"/>
  <c r="D30" i="24"/>
  <c r="D20" i="24"/>
  <c r="C21" i="24"/>
  <c r="H14" i="24" l="1"/>
  <c r="K29" i="24"/>
  <c r="K22" i="24"/>
  <c r="K27" i="24"/>
  <c r="K26" i="24"/>
  <c r="K32" i="24"/>
  <c r="K23" i="24"/>
  <c r="K28" i="24"/>
  <c r="K24" i="24"/>
  <c r="K33" i="24"/>
  <c r="K31" i="24"/>
  <c r="K30" i="24"/>
  <c r="K20" i="24"/>
  <c r="K25" i="24"/>
  <c r="K21" i="24"/>
  <c r="H13" i="24" l="1"/>
  <c r="A2" i="24" l="1"/>
  <c r="L25" i="26"/>
  <c r="A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Z19" authorId="0" shapeId="0" xr:uid="{00000000-0006-0000-0200-000001000000}">
      <text>
        <r>
          <rPr>
            <sz val="9"/>
            <color indexed="81"/>
            <rFont val="MS P ゴシック"/>
            <family val="3"/>
            <charset val="128"/>
          </rPr>
          <t>県より交付された交付決定通知書に記載されている年月日及び文書番号を記入してください。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L19" authorId="0" shapeId="0" xr:uid="{00000000-0006-0000-0300-000001000000}">
      <text>
        <r>
          <rPr>
            <b/>
            <sz val="11"/>
            <color indexed="81"/>
            <rFont val="ＭＳ Ｐゴシック"/>
            <family val="3"/>
            <charset val="128"/>
          </rPr>
          <t>各個票の誓約事項に「○」が選択されていない場合こちらのセルに、「OK」が表示されず、正しくデータが反映されません。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0228CE71-0C06-4CCB-8780-D74D338E9418}">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3185E6BF-3DAC-40ED-8F29-C8600F8BAA79}">
      <text>
        <r>
          <rPr>
            <sz val="9"/>
            <color indexed="81"/>
            <rFont val="MS P ゴシック"/>
            <family val="3"/>
            <charset val="128"/>
          </rPr>
          <t xml:space="preserve">交付決定通知書に記載された金額を入力してください。
</t>
        </r>
      </text>
    </comment>
    <comment ref="AH15" authorId="1" shapeId="0" xr:uid="{36971536-FD59-4F76-B465-DE33CBB5E837}">
      <text>
        <r>
          <rPr>
            <sz val="9"/>
            <color indexed="81"/>
            <rFont val="MS P ゴシック"/>
            <family val="3"/>
            <charset val="128"/>
          </rPr>
          <t>選定額に補助率を乗じた額と交付決定額を比較して、低い方の額が自動入力されます。</t>
        </r>
      </text>
    </comment>
    <comment ref="A24" authorId="2" shapeId="0" xr:uid="{00000000-0006-0000-0400-000004000000}">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00000000-0006-0000-0400-000005000000}">
      <text>
        <r>
          <rPr>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CDEDF57D-6C50-429A-9997-6E851B28E0B7}">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F15F5B2C-1335-473C-948E-BF6F1FB59D64}">
      <text>
        <r>
          <rPr>
            <sz val="9"/>
            <color indexed="81"/>
            <rFont val="MS P ゴシック"/>
            <family val="3"/>
            <charset val="128"/>
          </rPr>
          <t xml:space="preserve">交付決定通知書に記載された金額を入力してください。
</t>
        </r>
      </text>
    </comment>
    <comment ref="AH15" authorId="1" shapeId="0" xr:uid="{1D0629A3-3094-47BA-A0FB-61D5824EF518}">
      <text>
        <r>
          <rPr>
            <sz val="9"/>
            <color indexed="81"/>
            <rFont val="MS P ゴシック"/>
            <family val="3"/>
            <charset val="128"/>
          </rPr>
          <t>選定額に補助率を乗じた額と交付決定額を比較して、低い方の額が自動入力されます。</t>
        </r>
      </text>
    </comment>
    <comment ref="A24" authorId="2" shapeId="0" xr:uid="{5C507D32-E5DB-408A-A975-F85D7556095A}">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43857F6F-92EF-46B4-B27A-3B79E4DB3A8E}">
      <text>
        <r>
          <rPr>
            <sz val="9"/>
            <color indexed="81"/>
            <rFont val="ＭＳ Ｐゴシック"/>
            <family val="3"/>
            <charset val="128"/>
          </rPr>
          <t>「NG」の場合は誓約事項のチェック漏れです。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6283E5BC-B973-441B-A24C-25A29390833C}">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B604E434-456F-4494-99C1-6E68D605659F}">
      <text>
        <r>
          <rPr>
            <sz val="9"/>
            <color indexed="81"/>
            <rFont val="MS P ゴシック"/>
            <family val="3"/>
            <charset val="128"/>
          </rPr>
          <t xml:space="preserve">交付決定通知書に記載された金額を入力してください。
</t>
        </r>
      </text>
    </comment>
    <comment ref="AH15" authorId="1" shapeId="0" xr:uid="{2AA3C1F5-B6CF-4900-9AA9-89D62230B5CE}">
      <text>
        <r>
          <rPr>
            <sz val="9"/>
            <color indexed="81"/>
            <rFont val="MS P ゴシック"/>
            <family val="3"/>
            <charset val="128"/>
          </rPr>
          <t>選定額に補助率を乗じた額と交付決定額を比較して、低い方の額が自動入力されます。</t>
        </r>
      </text>
    </comment>
    <comment ref="A24" authorId="2" shapeId="0" xr:uid="{0463F9A9-A2CD-4049-8FBF-4168371AC78C}">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4279690F-8495-4937-B087-BAB03B2D8EAB}">
      <text>
        <r>
          <rPr>
            <sz val="9"/>
            <color indexed="81"/>
            <rFont val="ＭＳ Ｐゴシック"/>
            <family val="3"/>
            <charset val="128"/>
          </rPr>
          <t>「NG」の場合は誓約事項のチェック漏れです。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3F349B15-7544-492C-A263-4E71B2C92FB6}">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CDA17C33-6029-4AD6-9966-FA55366639C7}">
      <text>
        <r>
          <rPr>
            <sz val="9"/>
            <color indexed="81"/>
            <rFont val="MS P ゴシック"/>
            <family val="3"/>
            <charset val="128"/>
          </rPr>
          <t xml:space="preserve">交付決定通知書に記載された金額を入力してください。
</t>
        </r>
      </text>
    </comment>
    <comment ref="AH15" authorId="1" shapeId="0" xr:uid="{D874A53B-CCB8-487E-B739-508A130BCE07}">
      <text>
        <r>
          <rPr>
            <sz val="9"/>
            <color indexed="81"/>
            <rFont val="MS P ゴシック"/>
            <family val="3"/>
            <charset val="128"/>
          </rPr>
          <t>選定額に補助率を乗じた額と交付決定額を比較して、低い方の額が自動入力されます。</t>
        </r>
      </text>
    </comment>
    <comment ref="A24" authorId="2" shapeId="0" xr:uid="{FF474812-D3CB-42B0-A561-BDACAE693317}">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D09F976E-07D7-4895-B1A7-FEA565BFE155}">
      <text>
        <r>
          <rPr>
            <sz val="9"/>
            <color indexed="81"/>
            <rFont val="ＭＳ Ｐゴシック"/>
            <family val="3"/>
            <charset val="128"/>
          </rPr>
          <t>「NG」の場合は誓約事項のチェック漏れです。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2C341253-A46D-4503-9031-4A0FC86C8D28}">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0BC8CCB6-F3F5-410A-AA4A-E623B5810BC4}">
      <text>
        <r>
          <rPr>
            <sz val="9"/>
            <color indexed="81"/>
            <rFont val="MS P ゴシック"/>
            <family val="3"/>
            <charset val="128"/>
          </rPr>
          <t xml:space="preserve">交付決定通知書に記載された金額を入力してください。
</t>
        </r>
      </text>
    </comment>
    <comment ref="AH15" authorId="1" shapeId="0" xr:uid="{2E2B0BFA-D43F-4FDB-9973-C19A5C3C433C}">
      <text>
        <r>
          <rPr>
            <sz val="9"/>
            <color indexed="81"/>
            <rFont val="MS P ゴシック"/>
            <family val="3"/>
            <charset val="128"/>
          </rPr>
          <t>選定額に補助率を乗じた額と交付決定額を比較して、低い方の額が自動入力されます。</t>
        </r>
      </text>
    </comment>
    <comment ref="A24" authorId="2" shapeId="0" xr:uid="{2B16FFB9-B506-4B58-A5D5-155C75B5BEB1}">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466AD9E4-5C60-48A7-B8FD-1FDA5D9DCC56}">
      <text>
        <r>
          <rPr>
            <sz val="9"/>
            <color indexed="81"/>
            <rFont val="ＭＳ Ｐゴシック"/>
            <family val="3"/>
            <charset val="128"/>
          </rPr>
          <t>「NG」の場合は誓約事項のチェック漏れです。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0EA643B4-AB1E-40E6-BDE3-2BF6A5D54DAD}">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267CF14F-5F31-4557-B57F-138B011E30E1}">
      <text>
        <r>
          <rPr>
            <sz val="9"/>
            <color indexed="81"/>
            <rFont val="MS P ゴシック"/>
            <family val="3"/>
            <charset val="128"/>
          </rPr>
          <t xml:space="preserve">交付決定通知書に記載された金額を入力してください。
</t>
        </r>
      </text>
    </comment>
    <comment ref="AH15" authorId="1" shapeId="0" xr:uid="{572BE694-B79F-458F-90FD-353C07D45EE2}">
      <text>
        <r>
          <rPr>
            <sz val="9"/>
            <color indexed="81"/>
            <rFont val="MS P ゴシック"/>
            <family val="3"/>
            <charset val="128"/>
          </rPr>
          <t>選定額に補助率を乗じた額と交付決定額を比較して、低い方の額が自動入力されます。</t>
        </r>
      </text>
    </comment>
    <comment ref="A24" authorId="2" shapeId="0" xr:uid="{1501DFE4-870B-4B51-AE1F-9EA6765A4E23}">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EE41775C-F3C2-4FCC-A7BB-01888C1364E0}">
      <text>
        <r>
          <rPr>
            <sz val="9"/>
            <color indexed="81"/>
            <rFont val="ＭＳ Ｐゴシック"/>
            <family val="3"/>
            <charset val="128"/>
          </rPr>
          <t>「NG」の場合は誓約事項のチェック漏れです。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E2318751-1E00-4D0A-9CFB-F94AFB2C95E0}">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32F421A8-511E-4ECD-A684-6AFE6DA1AE84}">
      <text>
        <r>
          <rPr>
            <sz val="9"/>
            <color indexed="81"/>
            <rFont val="MS P ゴシック"/>
            <family val="3"/>
            <charset val="128"/>
          </rPr>
          <t xml:space="preserve">交付決定通知書に記載された金額を入力してください。
</t>
        </r>
      </text>
    </comment>
    <comment ref="AH15" authorId="1" shapeId="0" xr:uid="{D04557C9-A544-48FB-8A0E-58AFAAC1F3B1}">
      <text>
        <r>
          <rPr>
            <sz val="9"/>
            <color indexed="81"/>
            <rFont val="MS P ゴシック"/>
            <family val="3"/>
            <charset val="128"/>
          </rPr>
          <t>選定額に補助率を乗じた額と交付決定額を比較して、低い方の額が自動入力されます。</t>
        </r>
      </text>
    </comment>
    <comment ref="A24" authorId="2" shapeId="0" xr:uid="{3F15D846-D000-4B70-88AF-F0331E952CFF}">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9CCCA6A9-4BD0-48CE-8D40-D11EBDF674D9}">
      <text>
        <r>
          <rPr>
            <sz val="9"/>
            <color indexed="81"/>
            <rFont val="ＭＳ Ｐゴシック"/>
            <family val="3"/>
            <charset val="128"/>
          </rPr>
          <t>「NG」の場合は誓約事項のチェック漏れです。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C7C6565C-E431-4560-A1A6-BD39B30ECDFA}">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614CF814-EB88-4D0B-A36B-AB6EC14F4F17}">
      <text>
        <r>
          <rPr>
            <sz val="9"/>
            <color indexed="81"/>
            <rFont val="MS P ゴシック"/>
            <family val="3"/>
            <charset val="128"/>
          </rPr>
          <t xml:space="preserve">交付決定通知書に記載された金額を入力してください。
</t>
        </r>
      </text>
    </comment>
    <comment ref="AH15" authorId="1" shapeId="0" xr:uid="{783F9C45-8B4D-4A23-9C20-E72C50E73981}">
      <text>
        <r>
          <rPr>
            <sz val="9"/>
            <color indexed="81"/>
            <rFont val="MS P ゴシック"/>
            <family val="3"/>
            <charset val="128"/>
          </rPr>
          <t>選定額に補助率を乗じた額と交付決定額を比較して、低い方の額が自動入力されます。</t>
        </r>
      </text>
    </comment>
    <comment ref="A24" authorId="2" shapeId="0" xr:uid="{53FD3681-5CEC-4291-A326-2DCAE1344289}">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4082C3AF-06CF-4285-8DD0-72900CA65E6F}">
      <text>
        <r>
          <rPr>
            <sz val="9"/>
            <color indexed="81"/>
            <rFont val="ＭＳ Ｐゴシック"/>
            <family val="3"/>
            <charset val="128"/>
          </rPr>
          <t>「NG」の場合は誓約事項のチェック漏れです。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678F4AFB-9628-4EB2-8D7A-EFAD43EBD008}">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A71DABEA-0075-4FC9-8944-A64EE9F76CE4}">
      <text>
        <r>
          <rPr>
            <sz val="9"/>
            <color indexed="81"/>
            <rFont val="MS P ゴシック"/>
            <family val="3"/>
            <charset val="128"/>
          </rPr>
          <t xml:space="preserve">交付決定通知書に記載された金額を入力してください。
</t>
        </r>
      </text>
    </comment>
    <comment ref="AH15" authorId="1" shapeId="0" xr:uid="{6A60FA1F-2213-4BDD-B496-B02140EAE3D8}">
      <text>
        <r>
          <rPr>
            <sz val="9"/>
            <color indexed="81"/>
            <rFont val="MS P ゴシック"/>
            <family val="3"/>
            <charset val="128"/>
          </rPr>
          <t>選定額に補助率を乗じた額と交付決定額を比較して、低い方の額が自動入力されます。</t>
        </r>
      </text>
    </comment>
    <comment ref="A24" authorId="2" shapeId="0" xr:uid="{A5796F47-0E6F-48E1-B00C-7EE3E356590C}">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F51EE8CD-2956-43B7-A5DC-008C476949FA}">
      <text>
        <r>
          <rPr>
            <sz val="9"/>
            <color indexed="81"/>
            <rFont val="ＭＳ Ｐゴシック"/>
            <family val="3"/>
            <charset val="128"/>
          </rPr>
          <t>「NG」の場合は誓約事項のチェック漏れです。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0AD967D9-C3C3-4BCE-BE22-6297D835E3F9}">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77CA8E89-9016-49C1-922D-822C43910C2C}">
      <text>
        <r>
          <rPr>
            <sz val="9"/>
            <color indexed="81"/>
            <rFont val="MS P ゴシック"/>
            <family val="3"/>
            <charset val="128"/>
          </rPr>
          <t xml:space="preserve">交付決定通知書に記載された金額を入力してください。
</t>
        </r>
      </text>
    </comment>
    <comment ref="AH15" authorId="1" shapeId="0" xr:uid="{05FBFDED-F390-4AA9-ACDB-DFB92484E70E}">
      <text>
        <r>
          <rPr>
            <sz val="9"/>
            <color indexed="81"/>
            <rFont val="MS P ゴシック"/>
            <family val="3"/>
            <charset val="128"/>
          </rPr>
          <t>選定額に補助率を乗じた額と交付決定額を比較して、低い方の額が自動入力されます。</t>
        </r>
      </text>
    </comment>
    <comment ref="A24" authorId="2" shapeId="0" xr:uid="{88E010EC-8C04-44AF-9234-BF083B399802}">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6CB577A9-3213-405B-A501-28567051D0D1}">
      <text>
        <r>
          <rPr>
            <sz val="9"/>
            <color indexed="81"/>
            <rFont val="ＭＳ Ｐゴシック"/>
            <family val="3"/>
            <charset val="128"/>
          </rPr>
          <t>「NG」の場合は誓約事項のチェック漏れです。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3B1074C1-F84F-4D78-A4BE-1163F78024BC}">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B1019701-9AA0-4DCB-9D53-46A28BAF9CAF}">
      <text>
        <r>
          <rPr>
            <sz val="9"/>
            <color indexed="81"/>
            <rFont val="MS P ゴシック"/>
            <family val="3"/>
            <charset val="128"/>
          </rPr>
          <t xml:space="preserve">交付決定通知書に記載された金額を入力してください。
</t>
        </r>
      </text>
    </comment>
    <comment ref="AH15" authorId="1" shapeId="0" xr:uid="{5DA08DB2-C125-4040-8C8D-A7C0F564E320}">
      <text>
        <r>
          <rPr>
            <sz val="9"/>
            <color indexed="81"/>
            <rFont val="MS P ゴシック"/>
            <family val="3"/>
            <charset val="128"/>
          </rPr>
          <t>選定額に補助率を乗じた額と交付決定額を比較して、低い方の額が自動入力されます。</t>
        </r>
      </text>
    </comment>
    <comment ref="A24" authorId="2" shapeId="0" xr:uid="{18A66AB7-5388-40DC-B6AD-4CAFBA684AB9}">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592F10B4-FEAB-4A24-9631-6DC03D99F828}">
      <text>
        <r>
          <rPr>
            <sz val="9"/>
            <color indexed="81"/>
            <rFont val="ＭＳ Ｐゴシック"/>
            <family val="3"/>
            <charset val="128"/>
          </rPr>
          <t>「NG」の場合は誓約事項のチェック漏れです。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8107D7DF-6454-45CF-9735-B7C0C6C95930}">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41581B78-2C52-45A7-962C-71D8549E294E}">
      <text>
        <r>
          <rPr>
            <sz val="9"/>
            <color indexed="81"/>
            <rFont val="MS P ゴシック"/>
            <family val="3"/>
            <charset val="128"/>
          </rPr>
          <t xml:space="preserve">交付決定通知書に記載された金額を入力してください。
</t>
        </r>
      </text>
    </comment>
    <comment ref="AH15" authorId="1" shapeId="0" xr:uid="{9D1303D6-54C5-4B59-AA5F-14AE3166AB21}">
      <text>
        <r>
          <rPr>
            <sz val="9"/>
            <color indexed="81"/>
            <rFont val="MS P ゴシック"/>
            <family val="3"/>
            <charset val="128"/>
          </rPr>
          <t>選定額に補助率を乗じた額と交付決定額を比較して、低い方の額が自動入力されます。</t>
        </r>
      </text>
    </comment>
    <comment ref="A24" authorId="2" shapeId="0" xr:uid="{8DCE6B7B-5692-45BA-8A69-21274B277746}">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6BFBFB5D-166C-4F68-983C-1BA65205AF5F}">
      <text>
        <r>
          <rPr>
            <sz val="9"/>
            <color indexed="81"/>
            <rFont val="ＭＳ Ｐゴシック"/>
            <family val="3"/>
            <charset val="128"/>
          </rPr>
          <t>「NG」の場合は誓約事項のチェック漏れです。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1C2DFEA6-9ADA-434C-BE66-00546E318408}">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93BBBB1D-1F3F-4961-A028-DC7E51FB6BF6}">
      <text>
        <r>
          <rPr>
            <sz val="9"/>
            <color indexed="81"/>
            <rFont val="MS P ゴシック"/>
            <family val="3"/>
            <charset val="128"/>
          </rPr>
          <t xml:space="preserve">交付決定通知書に記載された金額を入力してください。
</t>
        </r>
      </text>
    </comment>
    <comment ref="AH15" authorId="1" shapeId="0" xr:uid="{9FA6F77D-C71A-4502-A3F2-DF2C95195DAC}">
      <text>
        <r>
          <rPr>
            <sz val="9"/>
            <color indexed="81"/>
            <rFont val="MS P ゴシック"/>
            <family val="3"/>
            <charset val="128"/>
          </rPr>
          <t>選定額に補助率を乗じた額と交付決定額を比較して、低い方の額が自動入力されます。</t>
        </r>
      </text>
    </comment>
    <comment ref="A24" authorId="2" shapeId="0" xr:uid="{0018B650-86C3-4C24-B572-A2E4244EBCC5}">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D87FEDB6-181C-4314-A81D-4B6A1567A7B8}">
      <text>
        <r>
          <rPr>
            <sz val="9"/>
            <color indexed="81"/>
            <rFont val="ＭＳ Ｐゴシック"/>
            <family val="3"/>
            <charset val="128"/>
          </rPr>
          <t>「NG」の場合は誓約事項のチェック漏れです。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5CAF81EB-ACE0-4BF6-ACAE-21679CCE76AA}">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EB3D0021-39E3-4C78-A5D9-565C0EF815F0}">
      <text>
        <r>
          <rPr>
            <sz val="9"/>
            <color indexed="81"/>
            <rFont val="MS P ゴシック"/>
            <family val="3"/>
            <charset val="128"/>
          </rPr>
          <t xml:space="preserve">交付決定通知書に記載された金額を入力してください。
</t>
        </r>
      </text>
    </comment>
    <comment ref="AH15" authorId="1" shapeId="0" xr:uid="{E8BA47B1-A5F1-4172-B263-C85876D4C967}">
      <text>
        <r>
          <rPr>
            <sz val="9"/>
            <color indexed="81"/>
            <rFont val="MS P ゴシック"/>
            <family val="3"/>
            <charset val="128"/>
          </rPr>
          <t>選定額に補助率を乗じた額と交付決定額を比較して、低い方の額が自動入力されます。</t>
        </r>
      </text>
    </comment>
    <comment ref="A24" authorId="2" shapeId="0" xr:uid="{99DCB00E-7501-4C7B-A9F7-B5F30B99F7D4}">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B5508D5A-8035-4821-BA10-F2770A38A4B8}">
      <text>
        <r>
          <rPr>
            <sz val="9"/>
            <color indexed="81"/>
            <rFont val="ＭＳ Ｐゴシック"/>
            <family val="3"/>
            <charset val="128"/>
          </rPr>
          <t>「NG」の場合は誓約事項のチェック漏れです。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島袋　慎吾</author>
    <author>老健局振興課 予算係(shinkou-yosan)</author>
  </authors>
  <commentList>
    <comment ref="AL5" authorId="0" shapeId="0" xr:uid="{D9C0977B-9626-4F1F-A974-E8CFF985E582}">
      <text>
        <r>
          <rPr>
            <sz val="10"/>
            <color indexed="81"/>
            <rFont val="MS P ゴシック"/>
            <family val="3"/>
            <charset val="128"/>
          </rPr>
          <t>多機能型の場合は主なものを選択してください。</t>
        </r>
        <r>
          <rPr>
            <sz val="9"/>
            <color indexed="81"/>
            <rFont val="MS P ゴシック"/>
            <family val="3"/>
            <charset val="128"/>
          </rPr>
          <t xml:space="preserve">
</t>
        </r>
      </text>
    </comment>
    <comment ref="AM14" authorId="0" shapeId="0" xr:uid="{A40D7115-92C0-47BC-A69B-B955083AA901}">
      <text>
        <r>
          <rPr>
            <sz val="9"/>
            <color indexed="81"/>
            <rFont val="MS P ゴシック"/>
            <family val="3"/>
            <charset val="128"/>
          </rPr>
          <t xml:space="preserve">交付決定通知書に記載された金額を入力してください。
</t>
        </r>
      </text>
    </comment>
    <comment ref="AH15" authorId="1" shapeId="0" xr:uid="{221221D3-2108-4BFA-920F-1D12B26A20E9}">
      <text>
        <r>
          <rPr>
            <sz val="9"/>
            <color indexed="81"/>
            <rFont val="MS P ゴシック"/>
            <family val="3"/>
            <charset val="128"/>
          </rPr>
          <t>選定額に補助率を乗じた額と交付決定額を比較して、低い方の額が自動入力されます。</t>
        </r>
      </text>
    </comment>
    <comment ref="A24" authorId="2" shapeId="0" xr:uid="{5A976218-33FA-4331-8788-AE22130EF427}">
      <text>
        <r>
          <rPr>
            <u/>
            <sz val="9"/>
            <color indexed="81"/>
            <rFont val="ＭＳ Ｐゴシック"/>
            <family val="3"/>
            <charset val="128"/>
          </rPr>
          <t>全ての項目（左欄）で○を選択</t>
        </r>
        <r>
          <rPr>
            <sz val="9"/>
            <color indexed="81"/>
            <rFont val="ＭＳ Ｐゴシック"/>
            <family val="3"/>
            <charset val="128"/>
          </rPr>
          <t>しないと申請できません。</t>
        </r>
      </text>
    </comment>
    <comment ref="AP24" authorId="2" shapeId="0" xr:uid="{97DA5FA9-56F3-47A6-8BEF-04391FB92BCC}">
      <text>
        <r>
          <rPr>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<sst xmlns="http://schemas.openxmlformats.org/spreadsheetml/2006/main" count="2642" uniqueCount="292">
  <si>
    <t>フリガナ</t>
    <phoneticPr fontId="5"/>
  </si>
  <si>
    <t>殿</t>
    <rPh sb="0" eb="1">
      <t>トノ</t>
    </rPh>
    <phoneticPr fontId="5"/>
  </si>
  <si>
    <t>日</t>
    <rPh sb="0" eb="1">
      <t>ニチ</t>
    </rPh>
    <phoneticPr fontId="5"/>
  </si>
  <si>
    <t>月</t>
    <rPh sb="0" eb="1">
      <t>ゲツ</t>
    </rPh>
    <phoneticPr fontId="5"/>
  </si>
  <si>
    <t>年</t>
    <rPh sb="0" eb="1">
      <t>ネン</t>
    </rPh>
    <phoneticPr fontId="5"/>
  </si>
  <si>
    <t>（郵便番号</t>
    <rPh sb="1" eb="3">
      <t>ユウビン</t>
    </rPh>
    <rPh sb="3" eb="5">
      <t>バンゴウ</t>
    </rPh>
    <phoneticPr fontId="5"/>
  </si>
  <si>
    <t>）</t>
    <phoneticPr fontId="5"/>
  </si>
  <si>
    <t>連絡先</t>
    <rPh sb="0" eb="3">
      <t>レンラクサキ</t>
    </rPh>
    <phoneticPr fontId="5"/>
  </si>
  <si>
    <t>電話番号</t>
    <rPh sb="0" eb="2">
      <t>デンワ</t>
    </rPh>
    <rPh sb="2" eb="4">
      <t>バンゴウ</t>
    </rPh>
    <phoneticPr fontId="5"/>
  </si>
  <si>
    <t>職　　名</t>
    <rPh sb="0" eb="1">
      <t>ショク</t>
    </rPh>
    <rPh sb="3" eb="4">
      <t>ナ</t>
    </rPh>
    <phoneticPr fontId="5"/>
  </si>
  <si>
    <t>氏　　名</t>
    <rPh sb="0" eb="1">
      <t>シ</t>
    </rPh>
    <rPh sb="3" eb="4">
      <t>ナ</t>
    </rPh>
    <phoneticPr fontId="5"/>
  </si>
  <si>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</si>
  <si>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</si>
  <si>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</si>
  <si>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</si>
  <si>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</si>
  <si>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</si>
  <si>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</si>
  <si>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</si>
  <si>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</si>
  <si>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5"/>
  </si>
  <si>
    <t>事業所・施設の状況</t>
    <rPh sb="0" eb="3">
      <t>ジギョウショ</t>
    </rPh>
    <rPh sb="4" eb="6">
      <t>シセツ</t>
    </rPh>
    <rPh sb="7" eb="9">
      <t>ジョウキョウ</t>
    </rPh>
    <phoneticPr fontId="5"/>
  </si>
  <si>
    <t>短期入所生活介護事業所</t>
  </si>
  <si>
    <t>所在地</t>
    <rPh sb="0" eb="3">
      <t>ショザイチ</t>
    </rPh>
    <phoneticPr fontId="5"/>
  </si>
  <si>
    <t>E-mail</t>
    <phoneticPr fontId="5"/>
  </si>
  <si>
    <t>No.</t>
    <phoneticPr fontId="5"/>
  </si>
  <si>
    <t>合計</t>
    <rPh sb="0" eb="2">
      <t>ゴウケイ</t>
    </rPh>
    <phoneticPr fontId="5"/>
  </si>
  <si>
    <t>　　令和</t>
    <rPh sb="2" eb="4">
      <t>レイワ</t>
    </rPh>
    <phoneticPr fontId="5"/>
  </si>
  <si>
    <t>各事業所の作業</t>
    <rPh sb="0" eb="1">
      <t>カク</t>
    </rPh>
    <rPh sb="1" eb="4">
      <t>ジギョウショ</t>
    </rPh>
    <rPh sb="5" eb="7">
      <t>サギョウ</t>
    </rPh>
    <phoneticPr fontId="5"/>
  </si>
  <si>
    <t>手順</t>
    <rPh sb="0" eb="2">
      <t>テジュン</t>
    </rPh>
    <phoneticPr fontId="5"/>
  </si>
  <si>
    <t>本Excelを管内の事業者・事業所に配布</t>
    <rPh sb="0" eb="1">
      <t>ホン</t>
    </rPh>
    <rPh sb="7" eb="9">
      <t>カンナイ</t>
    </rPh>
    <rPh sb="10" eb="13">
      <t>ジギョウシャ</t>
    </rPh>
    <rPh sb="14" eb="17">
      <t>ジギョウショ</t>
    </rPh>
    <rPh sb="18" eb="20">
      <t>ハイフ</t>
    </rPh>
    <phoneticPr fontId="5"/>
  </si>
  <si>
    <t>事業者（法人本部）の作業</t>
    <rPh sb="0" eb="3">
      <t>ジギョウシャ</t>
    </rPh>
    <rPh sb="4" eb="6">
      <t>ホウジン</t>
    </rPh>
    <rPh sb="6" eb="8">
      <t>ホンブ</t>
    </rPh>
    <rPh sb="10" eb="12">
      <t>サギョウ</t>
    </rPh>
    <phoneticPr fontId="5"/>
  </si>
  <si>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5"/>
  </si>
  <si>
    <t>シート名を修正した個票を一つのExcelファイルに集約</t>
    <rPh sb="3" eb="4">
      <t>メイ</t>
    </rPh>
    <rPh sb="5" eb="7">
      <t>シュウセイ</t>
    </rPh>
    <rPh sb="9" eb="11">
      <t>コヒョウ</t>
    </rPh>
    <rPh sb="12" eb="13">
      <t>ヒト</t>
    </rPh>
    <rPh sb="25" eb="27">
      <t>シュウヤク</t>
    </rPh>
    <phoneticPr fontId="5"/>
  </si>
  <si>
    <t>本申請書の使い方</t>
    <rPh sb="0" eb="1">
      <t>ホン</t>
    </rPh>
    <rPh sb="1" eb="4">
      <t>シンセイショ</t>
    </rPh>
    <rPh sb="5" eb="6">
      <t>ツカ</t>
    </rPh>
    <rPh sb="7" eb="8">
      <t>カタ</t>
    </rPh>
    <phoneticPr fontId="5"/>
  </si>
  <si>
    <t>都道府県の作業</t>
    <rPh sb="0" eb="4">
      <t>トドウフケン</t>
    </rPh>
    <rPh sb="5" eb="7">
      <t>サギョウ</t>
    </rPh>
    <phoneticPr fontId="5"/>
  </si>
  <si>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</si>
  <si>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</si>
  <si>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</si>
  <si>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</si>
  <si>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</si>
  <si>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</si>
  <si>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</si>
  <si>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</si>
  <si>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</si>
  <si>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5"/>
  </si>
  <si>
    <t>訪問介護事業所（訪問回数1,200回以下）</t>
    <phoneticPr fontId="5"/>
  </si>
  <si>
    <t>訪問介護事業所（訪問回数1,201回以上2,000回以下）</t>
    <phoneticPr fontId="5"/>
  </si>
  <si>
    <t>訪問介護事業所（訪問回数2,001回以上）</t>
    <phoneticPr fontId="5"/>
  </si>
  <si>
    <t>介護老人福祉施設（定員39人以下）</t>
    <phoneticPr fontId="5"/>
  </si>
  <si>
    <t>介護老人福祉施設（定員40人以上49人以下）</t>
    <phoneticPr fontId="5"/>
  </si>
  <si>
    <t>介護老人福祉施設（定員50人以上69人以下）</t>
    <phoneticPr fontId="5"/>
  </si>
  <si>
    <t>介護老人福祉施設（定員70人以上89人以下）</t>
    <phoneticPr fontId="5"/>
  </si>
  <si>
    <t>介護老人福祉施設（定員90人以上）</t>
    <phoneticPr fontId="5"/>
  </si>
  <si>
    <t>地域密着型介護老人福祉施設（定員19人以下）</t>
    <phoneticPr fontId="5"/>
  </si>
  <si>
    <t>介護老人保健施設（定員39人以下）</t>
    <phoneticPr fontId="5"/>
  </si>
  <si>
    <t>介護老人保健施設（定員40人以上49人以下）</t>
    <phoneticPr fontId="5"/>
  </si>
  <si>
    <t>介護老人保健施設（定員50人以上69人以下）</t>
    <phoneticPr fontId="5"/>
  </si>
  <si>
    <t>介護老人保健施設（定員70人以上89人以下）</t>
    <phoneticPr fontId="5"/>
  </si>
  <si>
    <t>介護老人保健施設（定員90人以上）</t>
    <phoneticPr fontId="5"/>
  </si>
  <si>
    <t>介護医療院（定員29人以下）</t>
    <phoneticPr fontId="5"/>
  </si>
  <si>
    <t>介護療養型医療施設（定員29人以下）</t>
    <phoneticPr fontId="5"/>
  </si>
  <si>
    <t>認知症対応型共同生活介護事業所（定員14人以下）</t>
    <phoneticPr fontId="5"/>
  </si>
  <si>
    <t>基準単価</t>
    <phoneticPr fontId="5"/>
  </si>
  <si>
    <t>短期入所療養介護事業所（定員20人以下）</t>
    <rPh sb="18" eb="19">
      <t>カ</t>
    </rPh>
    <phoneticPr fontId="5"/>
  </si>
  <si>
    <t>短期入所療養介護事業所（定員21人以上）</t>
    <phoneticPr fontId="5"/>
  </si>
  <si>
    <t>地域密着型介護老人福祉施設（定員20人以上）</t>
    <rPh sb="20" eb="21">
      <t>ジョウ</t>
    </rPh>
    <phoneticPr fontId="5"/>
  </si>
  <si>
    <t>/施設</t>
    <rPh sb="1" eb="3">
      <t>シセツ</t>
    </rPh>
    <phoneticPr fontId="5"/>
  </si>
  <si>
    <t>介護医療院（定員30人以上39人以下）</t>
    <phoneticPr fontId="5"/>
  </si>
  <si>
    <t>介護医療院（定員40人以上49人以下）</t>
    <phoneticPr fontId="5"/>
  </si>
  <si>
    <t>介護医療院（定員50人以上69人以下）</t>
    <phoneticPr fontId="5"/>
  </si>
  <si>
    <t>介護療養型医療施設（定員30人以上39人以下）</t>
    <phoneticPr fontId="5"/>
  </si>
  <si>
    <t>介護療養型医療施設（定員40人以上49人以下）</t>
    <phoneticPr fontId="5"/>
  </si>
  <si>
    <t>介護療養型医療施設（定員50人以上69人以下）</t>
    <phoneticPr fontId="5"/>
  </si>
  <si>
    <t>認知症対応型共同生活介護事業所（定員15人以上）</t>
    <phoneticPr fontId="5"/>
  </si>
  <si>
    <t>特定施設入居者生活介護（定員19人以下）</t>
    <phoneticPr fontId="5"/>
  </si>
  <si>
    <t>特定施設入居者生活介護（定員20人以上39人以下）</t>
    <phoneticPr fontId="5"/>
  </si>
  <si>
    <t>特定施設入居者生活介護（定員40人以上59人以下）</t>
    <phoneticPr fontId="5"/>
  </si>
  <si>
    <t>特定施設入居者生活介護（定員60人以上69人以下）</t>
    <phoneticPr fontId="5"/>
  </si>
  <si>
    <t>特定施設入居者生活介護（定員70人以上89人以下）</t>
    <phoneticPr fontId="5"/>
  </si>
  <si>
    <t>特定施設入居者生活介護（定員90人以上99人以下）</t>
    <phoneticPr fontId="5"/>
  </si>
  <si>
    <t>特定施設入居者生活介護（定員100人以上）</t>
    <phoneticPr fontId="5"/>
  </si>
  <si>
    <t>地域密着型特定施設入居者生活介護（定員19人以下）</t>
    <phoneticPr fontId="5"/>
  </si>
  <si>
    <t>地域密着型特定施設入居者生活介護（定員20人以上）</t>
    <phoneticPr fontId="5"/>
  </si>
  <si>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5"/>
  </si>
  <si>
    <t>誓　約　事　項</t>
    <rPh sb="0" eb="1">
      <t>チカイ</t>
    </rPh>
    <rPh sb="2" eb="3">
      <t>ヤク</t>
    </rPh>
    <rPh sb="4" eb="5">
      <t>コト</t>
    </rPh>
    <rPh sb="6" eb="7">
      <t>コウ</t>
    </rPh>
    <phoneticPr fontId="5"/>
  </si>
  <si>
    <t>口　座　情　報</t>
    <rPh sb="0" eb="1">
      <t>クチ</t>
    </rPh>
    <rPh sb="2" eb="3">
      <t>ザ</t>
    </rPh>
    <rPh sb="4" eb="5">
      <t>ジョウ</t>
    </rPh>
    <rPh sb="6" eb="7">
      <t>ホウ</t>
    </rPh>
    <phoneticPr fontId="5"/>
  </si>
  <si>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5"/>
  </si>
  <si>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5"/>
  </si>
  <si>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5"/>
  </si>
  <si>
    <t>　国保連合会に登録されている口座情報を本事業の振込に使用することに同意する。</t>
    <phoneticPr fontId="5"/>
  </si>
  <si>
    <t>　国保連合会に登録されている口座は債権譲渡されていない。</t>
    <phoneticPr fontId="5"/>
  </si>
  <si>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5"/>
  </si>
  <si>
    <t>サービス提供体制確保事業（介護サービス事業所・施設における感染防止対策支援事業）</t>
    <rPh sb="31" eb="33">
      <t>ボウシ</t>
    </rPh>
    <phoneticPr fontId="5"/>
  </si>
  <si>
    <t>介護医療院（定員70人以上）</t>
    <phoneticPr fontId="5"/>
  </si>
  <si>
    <t>介護療養型医療施設（定員70人以上）</t>
    <phoneticPr fontId="5"/>
  </si>
  <si>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5"/>
  </si>
  <si>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5"/>
  </si>
  <si>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5"/>
  </si>
  <si>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5"/>
  </si>
  <si>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5"/>
  </si>
  <si>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5"/>
  </si>
  <si>
    <t>記</t>
    <rPh sb="0" eb="1">
      <t>キ</t>
    </rPh>
    <phoneticPr fontId="5"/>
  </si>
  <si>
    <t>２．添付書類</t>
    <rPh sb="2" eb="4">
      <t>テンプ</t>
    </rPh>
    <rPh sb="4" eb="6">
      <t>ショルイ</t>
    </rPh>
    <phoneticPr fontId="5"/>
  </si>
  <si>
    <t>沖縄県知事</t>
    <phoneticPr fontId="5"/>
  </si>
  <si>
    <t>申請者
（法人名）</t>
    <rPh sb="0" eb="3">
      <t>シンセイシャ</t>
    </rPh>
    <rPh sb="5" eb="7">
      <t>ホウジン</t>
    </rPh>
    <rPh sb="7" eb="8">
      <t>メイ</t>
    </rPh>
    <phoneticPr fontId="5"/>
  </si>
  <si>
    <t>その他</t>
    <rPh sb="2" eb="3">
      <t>タ</t>
    </rPh>
    <phoneticPr fontId="5"/>
  </si>
  <si>
    <t>パルスオキシメーター</t>
    <phoneticPr fontId="5"/>
  </si>
  <si>
    <t>パーティション</t>
    <phoneticPr fontId="5"/>
  </si>
  <si>
    <t>マスク</t>
    <phoneticPr fontId="5"/>
  </si>
  <si>
    <t>消毒液等</t>
    <rPh sb="0" eb="3">
      <t>ショウドクエキ</t>
    </rPh>
    <rPh sb="3" eb="4">
      <t>トウ</t>
    </rPh>
    <phoneticPr fontId="5"/>
  </si>
  <si>
    <t>手袋</t>
    <rPh sb="0" eb="2">
      <t>テブクロ</t>
    </rPh>
    <phoneticPr fontId="5"/>
  </si>
  <si>
    <t>ガウン、使い捨てエプロン</t>
    <rPh sb="4" eb="5">
      <t>ツカ</t>
    </rPh>
    <rPh sb="6" eb="7">
      <t>ス</t>
    </rPh>
    <phoneticPr fontId="5"/>
  </si>
  <si>
    <t>フェイスシールド</t>
    <phoneticPr fontId="5"/>
  </si>
  <si>
    <t>アイゴーグル</t>
    <phoneticPr fontId="5"/>
  </si>
  <si>
    <t>ヘアーキャップ</t>
    <phoneticPr fontId="5"/>
  </si>
  <si>
    <t>シューズカバー</t>
    <phoneticPr fontId="5"/>
  </si>
  <si>
    <t>誓約事項</t>
    <rPh sb="0" eb="2">
      <t>セイヤク</t>
    </rPh>
    <rPh sb="2" eb="4">
      <t>ジコウ</t>
    </rPh>
    <phoneticPr fontId="5"/>
  </si>
  <si>
    <t>円</t>
    <rPh sb="0" eb="1">
      <t>エン</t>
    </rPh>
    <phoneticPr fontId="5"/>
  </si>
  <si>
    <t>事業所番号</t>
    <rPh sb="0" eb="3">
      <t>ジギョウショ</t>
    </rPh>
    <rPh sb="3" eb="5">
      <t>バンゴウ</t>
    </rPh>
    <phoneticPr fontId="5"/>
  </si>
  <si>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5"/>
  </si>
  <si>
    <t>沖縄市</t>
  </si>
  <si>
    <t>別紙２　事業所別個票</t>
    <rPh sb="0" eb="2">
      <t>ベッシ</t>
    </rPh>
    <rPh sb="4" eb="7">
      <t>ジギョウショ</t>
    </rPh>
    <rPh sb="7" eb="8">
      <t>ベツ</t>
    </rPh>
    <rPh sb="8" eb="10">
      <t>コヒョウ</t>
    </rPh>
    <phoneticPr fontId="5"/>
  </si>
  <si>
    <t>別紙１　総括表</t>
    <rPh sb="0" eb="2">
      <t>ベッシ</t>
    </rPh>
    <rPh sb="4" eb="6">
      <t>ソウカツ</t>
    </rPh>
    <rPh sb="6" eb="7">
      <t>ヒョウ</t>
    </rPh>
    <phoneticPr fontId="5"/>
  </si>
  <si>
    <t>申請者</t>
    <rPh sb="0" eb="3">
      <t>シンセイシャ</t>
    </rPh>
    <phoneticPr fontId="5"/>
  </si>
  <si>
    <t>法人名称</t>
    <phoneticPr fontId="5"/>
  </si>
  <si>
    <t>フリガナ</t>
    <phoneticPr fontId="5"/>
  </si>
  <si>
    <t>所在地</t>
    <phoneticPr fontId="5"/>
  </si>
  <si>
    <t>代表者の職・氏名</t>
    <phoneticPr fontId="5"/>
  </si>
  <si>
    <t>申請に関する担当者</t>
    <phoneticPr fontId="5"/>
  </si>
  <si>
    <t>所在市町村</t>
    <rPh sb="0" eb="2">
      <t>ショザイ</t>
    </rPh>
    <rPh sb="2" eb="5">
      <t>シチョウソン</t>
    </rPh>
    <phoneticPr fontId="5"/>
  </si>
  <si>
    <t>E-mail</t>
  </si>
  <si>
    <t>円</t>
    <rPh sb="0" eb="1">
      <t>エン</t>
    </rPh>
    <phoneticPr fontId="5"/>
  </si>
  <si>
    <t>　円</t>
    <rPh sb="1" eb="2">
      <t>エン</t>
    </rPh>
    <phoneticPr fontId="5"/>
  </si>
  <si>
    <t>普通</t>
    <rPh sb="0" eb="2">
      <t>フツウ</t>
    </rPh>
    <phoneticPr fontId="5"/>
  </si>
  <si>
    <t>当座</t>
    <rPh sb="0" eb="2">
      <t>トウザ</t>
    </rPh>
    <phoneticPr fontId="5"/>
  </si>
  <si>
    <t>経費区分</t>
    <rPh sb="0" eb="2">
      <t>ケイヒ</t>
    </rPh>
    <rPh sb="2" eb="4">
      <t>クブン</t>
    </rPh>
    <phoneticPr fontId="5"/>
  </si>
  <si>
    <t>経費の内容（製品の概要、用途等）</t>
    <rPh sb="0" eb="2">
      <t>ケイヒ</t>
    </rPh>
    <rPh sb="3" eb="5">
      <t>ナイヨウ</t>
    </rPh>
    <rPh sb="6" eb="8">
      <t>セイヒン</t>
    </rPh>
    <rPh sb="9" eb="11">
      <t>ガイヨウ</t>
    </rPh>
    <rPh sb="12" eb="14">
      <t>ヨウト</t>
    </rPh>
    <rPh sb="14" eb="15">
      <t>トウ</t>
    </rPh>
    <phoneticPr fontId="5"/>
  </si>
  <si>
    <t>合計</t>
    <rPh sb="0" eb="2">
      <t>ゴウケイ</t>
    </rPh>
    <phoneticPr fontId="5"/>
  </si>
  <si>
    <t>購入日</t>
    <rPh sb="0" eb="3">
      <t>コウニュウビ</t>
    </rPh>
    <phoneticPr fontId="5"/>
  </si>
  <si>
    <t>事業所の名称</t>
    <rPh sb="0" eb="3">
      <t>ジギョウショ</t>
    </rPh>
    <rPh sb="4" eb="6">
      <t>メイショウ</t>
    </rPh>
    <phoneticPr fontId="5"/>
  </si>
  <si>
    <t>事業所の所在地</t>
    <rPh sb="0" eb="3">
      <t>ジギョウショ</t>
    </rPh>
    <rPh sb="4" eb="7">
      <t>ショザイチ</t>
    </rPh>
    <phoneticPr fontId="5"/>
  </si>
  <si>
    <t>有</t>
    <rPh sb="0" eb="1">
      <t>ア</t>
    </rPh>
    <phoneticPr fontId="5"/>
  </si>
  <si>
    <t>無</t>
    <rPh sb="0" eb="1">
      <t>ナ</t>
    </rPh>
    <phoneticPr fontId="5"/>
  </si>
  <si>
    <t>(別紙２）事業所別個票</t>
    <rPh sb="1" eb="3">
      <t>ベッシ</t>
    </rPh>
    <rPh sb="5" eb="8">
      <t>ジギョウショ</t>
    </rPh>
    <rPh sb="8" eb="9">
      <t>ベツ</t>
    </rPh>
    <rPh sb="9" eb="11">
      <t>コヒョウ</t>
    </rPh>
    <phoneticPr fontId="5"/>
  </si>
  <si>
    <t>選定額</t>
    <rPh sb="0" eb="2">
      <t>センテイ</t>
    </rPh>
    <rPh sb="2" eb="3">
      <t>ガク</t>
    </rPh>
    <phoneticPr fontId="5"/>
  </si>
  <si>
    <t>基準額</t>
    <rPh sb="0" eb="3">
      <t>キジュンガク</t>
    </rPh>
    <phoneticPr fontId="5"/>
  </si>
  <si>
    <t>A-</t>
    <phoneticPr fontId="5"/>
  </si>
  <si>
    <t>B-</t>
    <phoneticPr fontId="5"/>
  </si>
  <si>
    <t>C-</t>
    <phoneticPr fontId="5"/>
  </si>
  <si>
    <t>001</t>
    <phoneticPr fontId="5"/>
  </si>
  <si>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</si>
  <si>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</si>
  <si>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</si>
  <si>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</si>
  <si>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</si>
  <si>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</si>
  <si>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</si>
  <si>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</si>
  <si>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</si>
  <si>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</si>
  <si>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</si>
  <si>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</si>
  <si>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</si>
  <si>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</si>
  <si>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</si>
  <si>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</si>
  <si>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</si>
  <si>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</si>
  <si>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</si>
  <si>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</si>
  <si>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</si>
  <si>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</si>
  <si>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</si>
  <si>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</si>
  <si>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</si>
  <si>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</si>
  <si>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</si>
  <si>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</si>
  <si>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</si>
  <si>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</si>
  <si>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</si>
  <si>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</si>
  <si>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</si>
  <si>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</si>
  <si>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</si>
  <si>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</si>
  <si>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</si>
  <si>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</si>
  <si>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</si>
  <si>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</si>
  <si>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</si>
  <si>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</si>
  <si>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</si>
  <si>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</si>
  <si>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</si>
  <si>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</si>
  <si>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</si>
  <si>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</si>
  <si>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</si>
  <si>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担当者連絡先</t>
    <rPh sb="0" eb="3">
      <t>タントウシャ</t>
    </rPh>
    <phoneticPr fontId="5"/>
  </si>
  <si>
    <t>那覇市</t>
  </si>
  <si>
    <t>宜野湾市</t>
  </si>
  <si>
    <t>石垣市</t>
  </si>
  <si>
    <t>浦添市</t>
  </si>
  <si>
    <t>名護市</t>
  </si>
  <si>
    <t>糸満市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</si>
  <si>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</si>
  <si>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</si>
  <si>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</si>
  <si>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</si>
  <si>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</si>
  <si>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</si>
  <si>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</si>
  <si>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</si>
  <si>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</si>
  <si>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</si>
  <si>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</si>
  <si>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</si>
  <si>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</si>
  <si>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</si>
  <si>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</si>
  <si>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</si>
  <si>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</si>
  <si>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</si>
  <si>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</si>
  <si>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</si>
  <si>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</si>
  <si>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</si>
  <si>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</si>
  <si>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</si>
  <si>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</si>
  <si>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</si>
  <si>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</si>
  <si>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</si>
  <si>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</si>
  <si>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</si>
  <si>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</si>
  <si>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</si>
  <si>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</si>
  <si>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</si>
  <si>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（別紙１）総括表</t>
    <rPh sb="1" eb="3">
      <t>ベッシ</t>
    </rPh>
    <rPh sb="5" eb="7">
      <t>ソウカツ</t>
    </rPh>
    <rPh sb="7" eb="8">
      <t>ヒョウ</t>
    </rPh>
    <phoneticPr fontId="5"/>
  </si>
  <si>
    <t>代表者
（職・氏名）</t>
    <rPh sb="0" eb="3">
      <t>ダイヒョウシャ</t>
    </rPh>
    <rPh sb="5" eb="6">
      <t>ショク</t>
    </rPh>
    <rPh sb="7" eb="9">
      <t>シメイ</t>
    </rPh>
    <phoneticPr fontId="5"/>
  </si>
  <si>
    <t>施設名</t>
    <phoneticPr fontId="5"/>
  </si>
  <si>
    <t>集計用データ</t>
    <rPh sb="0" eb="2">
      <t>シュウケイ</t>
    </rPh>
    <rPh sb="2" eb="3">
      <t>ヨウ</t>
    </rPh>
    <phoneticPr fontId="5"/>
  </si>
  <si>
    <t>公立・
私立の別</t>
    <phoneticPr fontId="5"/>
  </si>
  <si>
    <t>設置主体</t>
    <phoneticPr fontId="5"/>
  </si>
  <si>
    <t>所在市区町村名</t>
    <phoneticPr fontId="5"/>
  </si>
  <si>
    <t>ＩＣＴを活用した子供の見守り支援事業</t>
    <phoneticPr fontId="5"/>
  </si>
  <si>
    <t>公立・
私立の別</t>
    <rPh sb="0" eb="2">
      <t>コウリツ</t>
    </rPh>
    <rPh sb="2" eb="4">
      <t>コッコウリツ</t>
    </rPh>
    <rPh sb="4" eb="6">
      <t>シリツ</t>
    </rPh>
    <rPh sb="7" eb="8">
      <t>ベツ</t>
    </rPh>
    <phoneticPr fontId="6"/>
  </si>
  <si>
    <t>設置主体</t>
    <rPh sb="0" eb="2">
      <t>セッチ</t>
    </rPh>
    <rPh sb="2" eb="4">
      <t>シュタイ</t>
    </rPh>
    <phoneticPr fontId="6"/>
  </si>
  <si>
    <t>施設名称</t>
    <rPh sb="0" eb="4">
      <t>シセツメイショウ</t>
    </rPh>
    <phoneticPr fontId="6"/>
  </si>
  <si>
    <t>対象経費支出予定額</t>
    <rPh sb="0" eb="2">
      <t>タイショウ</t>
    </rPh>
    <rPh sb="2" eb="4">
      <t>ケイヒ</t>
    </rPh>
    <rPh sb="4" eb="6">
      <t>シシュツ</t>
    </rPh>
    <rPh sb="6" eb="8">
      <t>ヨテイ</t>
    </rPh>
    <rPh sb="8" eb="9">
      <t>ガク</t>
    </rPh>
    <phoneticPr fontId="42"/>
  </si>
  <si>
    <t>国庫補助基準額</t>
    <rPh sb="0" eb="2">
      <t>コッコ</t>
    </rPh>
    <rPh sb="2" eb="4">
      <t>ホジョ</t>
    </rPh>
    <rPh sb="4" eb="7">
      <t>キジュンガク</t>
    </rPh>
    <phoneticPr fontId="5"/>
  </si>
  <si>
    <t>自治体補助額</t>
    <rPh sb="0" eb="3">
      <t>ジチタイ</t>
    </rPh>
    <rPh sb="3" eb="6">
      <t>ホジョガク</t>
    </rPh>
    <phoneticPr fontId="5"/>
  </si>
  <si>
    <t>導入備品内容</t>
  </si>
  <si>
    <t>購入日</t>
    <phoneticPr fontId="5"/>
  </si>
  <si>
    <t>登降園管理システム導入支援事業</t>
    <phoneticPr fontId="5"/>
  </si>
  <si>
    <t>事業所名</t>
    <rPh sb="0" eb="3">
      <t>ジギョウショ</t>
    </rPh>
    <rPh sb="3" eb="4">
      <t>メイ</t>
    </rPh>
    <phoneticPr fontId="5"/>
  </si>
  <si>
    <t>１．実績額</t>
    <rPh sb="2" eb="5">
      <t>ジッセキガク</t>
    </rPh>
    <phoneticPr fontId="5"/>
  </si>
  <si>
    <t>その他　知事が必要と認める書類</t>
    <rPh sb="2" eb="3">
      <t>タ</t>
    </rPh>
    <rPh sb="4" eb="6">
      <t>チジ</t>
    </rPh>
    <rPh sb="7" eb="9">
      <t>ヒツヨウ</t>
    </rPh>
    <rPh sb="10" eb="11">
      <t>ミト</t>
    </rPh>
    <rPh sb="13" eb="15">
      <t>ショルイ</t>
    </rPh>
    <phoneticPr fontId="5"/>
  </si>
  <si>
    <t>実績額</t>
    <rPh sb="0" eb="2">
      <t>ジッセキ</t>
    </rPh>
    <phoneticPr fontId="5"/>
  </si>
  <si>
    <t>実績額合計</t>
    <rPh sb="0" eb="2">
      <t>ジッセキ</t>
    </rPh>
    <phoneticPr fontId="5"/>
  </si>
  <si>
    <t>実績　内訳</t>
    <rPh sb="0" eb="2">
      <t>ジッセキ</t>
    </rPh>
    <phoneticPr fontId="5"/>
  </si>
  <si>
    <t>実績額（円）</t>
    <rPh sb="0" eb="3">
      <t>ジッセキガク</t>
    </rPh>
    <rPh sb="4" eb="5">
      <t>エン</t>
    </rPh>
    <phoneticPr fontId="5"/>
  </si>
  <si>
    <t>支出額（円）</t>
    <rPh sb="0" eb="2">
      <t>シシュツ</t>
    </rPh>
    <rPh sb="2" eb="3">
      <t>ガク</t>
    </rPh>
    <rPh sb="4" eb="5">
      <t>エン</t>
    </rPh>
    <phoneticPr fontId="5"/>
  </si>
  <si>
    <t>支出額</t>
    <rPh sb="0" eb="3">
      <t>シシュツガク</t>
    </rPh>
    <phoneticPr fontId="5"/>
  </si>
  <si>
    <t>交付決定額</t>
    <phoneticPr fontId="5"/>
  </si>
  <si>
    <t>令和</t>
    <phoneticPr fontId="5"/>
  </si>
  <si>
    <t>年</t>
    <phoneticPr fontId="5"/>
  </si>
  <si>
    <t>月</t>
    <phoneticPr fontId="5"/>
  </si>
  <si>
    <t>号で交付決定のあったこどもの安心・</t>
    <phoneticPr fontId="5"/>
  </si>
  <si>
    <t>第５号様式（第13条関係）</t>
    <rPh sb="0" eb="1">
      <t>ダイ</t>
    </rPh>
    <rPh sb="2" eb="3">
      <t>ゴウ</t>
    </rPh>
    <rPh sb="3" eb="5">
      <t>ヨウシキ</t>
    </rPh>
    <rPh sb="6" eb="7">
      <t>ダイ</t>
    </rPh>
    <rPh sb="9" eb="10">
      <t>ジョウ</t>
    </rPh>
    <rPh sb="10" eb="12">
      <t>カンケイ</t>
    </rPh>
    <phoneticPr fontId="5"/>
  </si>
  <si>
    <t>需用費</t>
    <rPh sb="0" eb="3">
      <t>ジュヨウヒ</t>
    </rPh>
    <phoneticPr fontId="5"/>
  </si>
  <si>
    <t>委託料</t>
    <rPh sb="0" eb="3">
      <t>イタクリョウ</t>
    </rPh>
    <phoneticPr fontId="5"/>
  </si>
  <si>
    <t>備品購入費</t>
    <rPh sb="0" eb="5">
      <t>ビヒンコウニュウヒ</t>
    </rPh>
    <phoneticPr fontId="5"/>
  </si>
  <si>
    <t>日付け沖縄県指令生第</t>
    <rPh sb="8" eb="9">
      <t>セイ</t>
    </rPh>
    <rPh sb="9" eb="10">
      <t>ダイ</t>
    </rPh>
    <phoneticPr fontId="5"/>
  </si>
  <si>
    <t>役務費</t>
    <rPh sb="0" eb="3">
      <t>エキムヒ</t>
    </rPh>
    <phoneticPr fontId="5"/>
  </si>
  <si>
    <t>実績額(選定額×3/4)</t>
    <rPh sb="0" eb="3">
      <t>ジッセキガク</t>
    </rPh>
    <rPh sb="4" eb="6">
      <t>センテイ</t>
    </rPh>
    <rPh sb="6" eb="7">
      <t>ガク</t>
    </rPh>
    <phoneticPr fontId="5"/>
  </si>
  <si>
    <t>事業所合計</t>
    <rPh sb="0" eb="5">
      <t>ジギョウショゴウケイ</t>
    </rPh>
    <phoneticPr fontId="5"/>
  </si>
  <si>
    <t>こどもの性被害防止対策支援事業（障害福祉課）</t>
    <rPh sb="4" eb="15">
      <t>セイヒガイボウシタイサクシエンジギョウ</t>
    </rPh>
    <rPh sb="16" eb="21">
      <t>ショウガイフクシカ</t>
    </rPh>
    <phoneticPr fontId="5"/>
  </si>
  <si>
    <t>個票計</t>
    <rPh sb="0" eb="1">
      <t>コ</t>
    </rPh>
    <rPh sb="1" eb="2">
      <t>ヒョウ</t>
    </rPh>
    <rPh sb="2" eb="3">
      <t>ケイ</t>
    </rPh>
    <phoneticPr fontId="5"/>
  </si>
  <si>
    <t>こどもの性被害防止対策支援事業補助金（障害福祉課）実績報告書</t>
    <rPh sb="4" eb="15">
      <t>セイヒガイボウシタイサクシエンジギョウ</t>
    </rPh>
    <rPh sb="15" eb="18">
      <t>ホジョキン</t>
    </rPh>
    <rPh sb="19" eb="24">
      <t>ショウガイフクシカ</t>
    </rPh>
    <rPh sb="25" eb="27">
      <t>ジッセキ</t>
    </rPh>
    <rPh sb="27" eb="30">
      <t>ホウコクショ</t>
    </rPh>
    <phoneticPr fontId="5"/>
  </si>
  <si>
    <t>安全対策支援事業補助金については、こどもの性被害防止対策支援事業補助金（障害福祉課）交付要綱第13条第１項の規定の規定に基づき、補助対象事業の実績を報告します。</t>
    <rPh sb="32" eb="35">
      <t>ホジョキン</t>
    </rPh>
    <phoneticPr fontId="5"/>
  </si>
  <si>
    <t>施設種別</t>
    <rPh sb="0" eb="2">
      <t>シセツ</t>
    </rPh>
    <rPh sb="2" eb="4">
      <t>シュベツ</t>
    </rPh>
    <phoneticPr fontId="5"/>
  </si>
  <si>
    <t>児童発達支援センター</t>
    <rPh sb="0" eb="6">
      <t>ジドウハッタツシエン</t>
    </rPh>
    <phoneticPr fontId="5"/>
  </si>
  <si>
    <t>児童発達支援事業所</t>
    <rPh sb="0" eb="6">
      <t>ジドウハッタツシエン</t>
    </rPh>
    <rPh sb="6" eb="9">
      <t>ジギョウショ</t>
    </rPh>
    <phoneticPr fontId="5"/>
  </si>
  <si>
    <t>放課後等デイサービス事業所</t>
    <rPh sb="0" eb="4">
      <t>ホウカゴトウ</t>
    </rPh>
    <rPh sb="10" eb="13">
      <t>ジギョウショ</t>
    </rPh>
    <phoneticPr fontId="5"/>
  </si>
  <si>
    <t>指定福祉型障害児入所施設</t>
    <rPh sb="0" eb="2">
      <t>シテイ</t>
    </rPh>
    <rPh sb="2" eb="4">
      <t>フクシ</t>
    </rPh>
    <rPh sb="4" eb="5">
      <t>ガタ</t>
    </rPh>
    <rPh sb="5" eb="8">
      <t>ショウガイジ</t>
    </rPh>
    <rPh sb="8" eb="12">
      <t>ニュウショシセツ</t>
    </rPh>
    <phoneticPr fontId="5"/>
  </si>
  <si>
    <t>指定医療型障害児入所施設</t>
    <rPh sb="0" eb="2">
      <t>シテイ</t>
    </rPh>
    <rPh sb="2" eb="4">
      <t>イリョウ</t>
    </rPh>
    <rPh sb="4" eb="5">
      <t>ガタ</t>
    </rPh>
    <rPh sb="5" eb="8">
      <t>ショウガイジ</t>
    </rPh>
    <rPh sb="8" eb="12">
      <t>ニュウショシセツ</t>
    </rPh>
    <phoneticPr fontId="5"/>
  </si>
  <si>
    <t>指定障害児入所施設等</t>
    <rPh sb="0" eb="2">
      <t>シテイ</t>
    </rPh>
    <rPh sb="2" eb="4">
      <t>ショウガイ</t>
    </rPh>
    <rPh sb="4" eb="5">
      <t>ジ</t>
    </rPh>
    <rPh sb="5" eb="10">
      <t>ニュウショシセツトウ</t>
    </rPh>
    <phoneticPr fontId="5"/>
  </si>
  <si>
    <t>　申請に当たって、法人で各事業所分を取りまとめて一括申請を行っている。また、施設種別・申請金額等の申請内容に相違ない。</t>
    <rPh sb="1" eb="3">
      <t>シンセイ</t>
    </rPh>
    <rPh sb="4" eb="5">
      <t>ア</t>
    </rPh>
    <rPh sb="9" eb="11">
      <t>ホウジン</t>
    </rPh>
    <rPh sb="12" eb="13">
      <t>カク</t>
    </rPh>
    <rPh sb="13" eb="16">
      <t>ジギョウショ</t>
    </rPh>
    <rPh sb="16" eb="17">
      <t>ブン</t>
    </rPh>
    <rPh sb="18" eb="19">
      <t>ト</t>
    </rPh>
    <rPh sb="24" eb="26">
      <t>イッカツ</t>
    </rPh>
    <rPh sb="26" eb="28">
      <t>シンセイ</t>
    </rPh>
    <rPh sb="29" eb="30">
      <t>オコナ</t>
    </rPh>
    <rPh sb="38" eb="4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</si>
</sst>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_ "/>
    <numFmt numFmtId="180" formatCode="[$-411]ggge&quot;年&quot;m&quot;月&quot;d&quot;日&quot;;@"/>
    <numFmt numFmtId="181" formatCode="[&lt;=999]000;[&lt;=9999]000\-00;000\-0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b/>
      <sz val="11"/>
      <color indexed="81"/>
      <name val="ＭＳ Ｐゴシック"/>
      <family val="3"/>
      <charset val="128"/>
    </font>
    <font>
      <u/>
      <sz val="11"/>
      <color theme="10"/>
      <name val="ＭＳ Ｐゴシック"/>
      <family val="3"/>
      <charset val="128"/>
    </font>
    <font>
      <sz val="9"/>
      <color indexed="81"/>
      <name val="MS P ゴシック"/>
      <family val="3"/>
      <charset val="128"/>
    </font>
    <font>
      <b/>
      <sz val="14"/>
      <color theme="1"/>
      <name val="ＭＳ Ｐ明朝"/>
      <family val="1"/>
      <charset val="128"/>
    </font>
    <font>
      <sz val="9"/>
      <color indexed="81"/>
      <name val="ＭＳ Ｐゴシック"/>
      <family val="3"/>
      <charset val="128"/>
    </font>
    <font>
      <u/>
      <sz val="9"/>
      <color indexed="81"/>
      <name val="ＭＳ Ｐゴシック"/>
      <family val="3"/>
      <charset val="128"/>
    </font>
    <font>
      <b/>
      <sz val="11"/>
      <color rgb="FFFF0000"/>
      <name val="ＭＳ ゴシック"/>
      <family val="3"/>
      <charset val="128"/>
    </font>
    <font>
      <b/>
      <sz val="11"/>
      <name val="ＭＳ Ｐゴシック"/>
      <family val="3"/>
      <charset val="128"/>
    </font>
    <font>
      <sz val="6"/>
      <name val="ＭＳ Ｐゴシック"/>
      <family val="2"/>
      <charset val="128"/>
      <scheme val="minor"/>
    </font>
    <font>
      <sz val="14"/>
      <color theme="1"/>
      <name val="ＭＳ Ｐ明朝"/>
      <family val="1"/>
      <charset val="128"/>
    </font>
    <font>
      <sz val="11"/>
      <name val="ＭＳ 明朝"/>
      <family val="1"/>
      <charset val="128"/>
    </font>
    <font>
      <b/>
      <sz val="14"/>
      <name val="ＭＳ ゴシック"/>
      <family val="3"/>
      <charset val="128"/>
    </font>
    <font>
      <b/>
      <sz val="12"/>
      <name val="ＭＳ ゴシック"/>
      <family val="3"/>
      <charset val="128"/>
    </font>
    <font>
      <sz val="10"/>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260">
    <xf numFmtId="0" fontId="0" fillId="0" borderId="0" xfId="0">
      <alignment vertical="center"/>
    </xf>
    <xf numFmtId="0" fontId="14"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right" vertical="center"/>
    </xf>
    <xf numFmtId="178" fontId="12" fillId="0" borderId="17"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1" xfId="0" applyNumberFormat="1" applyFont="1" applyBorder="1" applyAlignment="1">
      <alignment horizontal="left" vertical="center" shrinkToFit="1"/>
    </xf>
    <xf numFmtId="0" fontId="18" fillId="0" borderId="0" xfId="0" applyFont="1">
      <alignment vertical="center"/>
    </xf>
    <xf numFmtId="0" fontId="18" fillId="0" borderId="0" xfId="0" applyFont="1" applyAlignment="1">
      <alignment horizontal="left" vertical="top"/>
    </xf>
    <xf numFmtId="0" fontId="7" fillId="0" borderId="0" xfId="0" applyFont="1">
      <alignment vertical="center"/>
    </xf>
    <xf numFmtId="0" fontId="8" fillId="0" borderId="0" xfId="0" applyFont="1" applyAlignment="1">
      <alignment horizontal="left" vertical="top"/>
    </xf>
    <xf numFmtId="0" fontId="24" fillId="0" borderId="0" xfId="0" applyFont="1">
      <alignment vertical="center"/>
    </xf>
    <xf numFmtId="0" fontId="18" fillId="0" borderId="17" xfId="0" applyFont="1" applyBorder="1" applyAlignment="1">
      <alignment horizontal="center" vertical="center" shrinkToFit="1"/>
    </xf>
    <xf numFmtId="49" fontId="8" fillId="0" borderId="17" xfId="0" applyNumberFormat="1" applyFont="1" applyBorder="1" applyAlignment="1">
      <alignment horizontal="center" vertical="top"/>
    </xf>
    <xf numFmtId="0" fontId="8" fillId="0" borderId="17" xfId="0" applyFont="1" applyBorder="1" applyAlignment="1">
      <alignment horizontal="center" vertical="top"/>
    </xf>
    <xf numFmtId="0" fontId="18" fillId="0" borderId="17" xfId="0" applyFont="1" applyBorder="1" applyAlignment="1">
      <alignment horizontal="center" vertical="center"/>
    </xf>
    <xf numFmtId="49" fontId="13" fillId="0" borderId="17" xfId="0" applyNumberFormat="1" applyFont="1" applyBorder="1" applyAlignment="1">
      <alignment horizontal="left" vertical="center" wrapText="1"/>
    </xf>
    <xf numFmtId="0" fontId="13" fillId="0" borderId="17" xfId="0" applyFont="1" applyBorder="1" applyAlignment="1">
      <alignment horizontal="left" vertical="center" wrapText="1"/>
    </xf>
    <xf numFmtId="49" fontId="13" fillId="0" borderId="12" xfId="0" applyNumberFormat="1" applyFont="1" applyBorder="1" applyAlignment="1">
      <alignment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9" fillId="0" borderId="17" xfId="0" applyFont="1" applyBorder="1" applyAlignment="1">
      <alignment horizontal="left" vertical="center" wrapText="1"/>
    </xf>
    <xf numFmtId="0" fontId="12" fillId="0" borderId="0" xfId="0" applyFont="1" applyAlignment="1">
      <alignment horizontal="center" vertical="center"/>
    </xf>
    <xf numFmtId="0" fontId="31" fillId="0" borderId="0" xfId="0" applyFont="1">
      <alignment vertical="center"/>
    </xf>
    <xf numFmtId="0" fontId="12" fillId="0" borderId="0" xfId="0" applyFont="1" applyAlignment="1">
      <alignment horizontal="left" vertical="center"/>
    </xf>
    <xf numFmtId="178" fontId="12" fillId="0" borderId="1" xfId="0" applyNumberFormat="1" applyFont="1" applyBorder="1" applyAlignment="1">
      <alignment vertical="center" shrinkToFit="1"/>
    </xf>
    <xf numFmtId="0" fontId="11"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21" fillId="4" borderId="24" xfId="0" applyFont="1" applyFill="1" applyBorder="1" applyAlignment="1">
      <alignment horizontal="center" vertical="center"/>
    </xf>
    <xf numFmtId="0" fontId="21" fillId="0" borderId="0" xfId="0" applyFont="1" applyAlignment="1">
      <alignment horizontal="center" vertical="center"/>
    </xf>
    <xf numFmtId="0" fontId="11"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30" xfId="0" applyFont="1" applyBorder="1">
      <alignment vertical="center"/>
    </xf>
    <xf numFmtId="38" fontId="10" fillId="0" borderId="0" xfId="0" applyNumberFormat="1" applyFont="1">
      <alignment vertical="center"/>
    </xf>
    <xf numFmtId="176" fontId="10" fillId="0" borderId="0" xfId="0" applyNumberFormat="1" applyFont="1">
      <alignment vertical="center"/>
    </xf>
    <xf numFmtId="0" fontId="10" fillId="0" borderId="8" xfId="0" applyFont="1" applyBorder="1">
      <alignment vertical="center"/>
    </xf>
    <xf numFmtId="38" fontId="10" fillId="0" borderId="8" xfId="0" applyNumberFormat="1" applyFont="1" applyBorder="1">
      <alignment vertical="center"/>
    </xf>
    <xf numFmtId="0" fontId="29" fillId="0" borderId="24" xfId="0" applyFont="1" applyBorder="1" applyAlignment="1">
      <alignment horizontal="center" vertical="center"/>
    </xf>
    <xf numFmtId="0" fontId="32" fillId="0" borderId="0" xfId="0" applyFont="1">
      <alignment vertical="center"/>
    </xf>
    <xf numFmtId="0" fontId="25" fillId="0" borderId="0" xfId="0" applyFont="1">
      <alignment vertical="center"/>
    </xf>
    <xf numFmtId="0" fontId="12" fillId="3" borderId="1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0" borderId="3" xfId="0" applyFont="1" applyBorder="1">
      <alignment vertical="center"/>
    </xf>
    <xf numFmtId="0" fontId="13" fillId="0" borderId="0" xfId="0" applyFont="1" applyAlignment="1">
      <alignment horizontal="center" vertical="center" textRotation="255"/>
    </xf>
    <xf numFmtId="0" fontId="14" fillId="0" borderId="3" xfId="0" applyFont="1" applyBorder="1">
      <alignment vertical="center"/>
    </xf>
    <xf numFmtId="0" fontId="13" fillId="3" borderId="11" xfId="0" applyFont="1" applyFill="1" applyBorder="1">
      <alignment vertical="center"/>
    </xf>
    <xf numFmtId="0" fontId="13" fillId="3" borderId="11" xfId="0" applyFont="1" applyFill="1" applyBorder="1" applyAlignment="1">
      <alignment horizontal="center" vertical="center"/>
    </xf>
    <xf numFmtId="0" fontId="13" fillId="3" borderId="36" xfId="0" applyFont="1" applyFill="1" applyBorder="1">
      <alignment vertical="center"/>
    </xf>
    <xf numFmtId="0" fontId="13" fillId="3" borderId="8" xfId="0" applyFont="1" applyFill="1" applyBorder="1">
      <alignment vertical="center"/>
    </xf>
    <xf numFmtId="0" fontId="13" fillId="3" borderId="8" xfId="0" applyFont="1" applyFill="1" applyBorder="1" applyAlignment="1">
      <alignment horizontal="center" vertical="center"/>
    </xf>
    <xf numFmtId="0" fontId="13" fillId="3" borderId="10" xfId="0" applyFont="1" applyFill="1" applyBorder="1">
      <alignment vertical="center"/>
    </xf>
    <xf numFmtId="0" fontId="13" fillId="3" borderId="2" xfId="0" applyFont="1" applyFill="1" applyBorder="1">
      <alignment vertical="center"/>
    </xf>
    <xf numFmtId="0" fontId="13" fillId="3" borderId="3" xfId="0" applyFont="1" applyFill="1" applyBorder="1">
      <alignment vertical="center"/>
    </xf>
    <xf numFmtId="0" fontId="21" fillId="4" borderId="17" xfId="0" applyFont="1" applyFill="1" applyBorder="1" applyAlignment="1" applyProtection="1">
      <alignment horizontal="center" vertical="center"/>
      <protection locked="0"/>
    </xf>
    <xf numFmtId="176" fontId="0" fillId="0" borderId="0" xfId="0" applyNumberFormat="1">
      <alignment vertical="center"/>
    </xf>
    <xf numFmtId="0" fontId="16" fillId="0" borderId="0" xfId="0" applyFont="1">
      <alignment vertical="center"/>
    </xf>
    <xf numFmtId="0" fontId="13" fillId="0" borderId="0" xfId="0" applyFont="1" applyAlignment="1">
      <alignment vertical="center" textRotation="255"/>
    </xf>
    <xf numFmtId="0" fontId="0" fillId="0" borderId="0" xfId="0" quotePrefix="1">
      <alignment vertical="center"/>
    </xf>
    <xf numFmtId="0" fontId="40" fillId="0" borderId="17" xfId="0" applyFont="1" applyBorder="1">
      <alignment vertical="center"/>
    </xf>
    <xf numFmtId="0" fontId="12" fillId="0" borderId="17" xfId="0" applyFont="1" applyBorder="1" applyAlignment="1">
      <alignment vertical="center" wrapText="1"/>
    </xf>
    <xf numFmtId="0" fontId="12" fillId="0" borderId="17" xfId="0" applyFont="1" applyBorder="1">
      <alignment vertical="center"/>
    </xf>
    <xf numFmtId="38" fontId="18" fillId="0" borderId="17" xfId="4" applyFont="1" applyBorder="1" applyAlignment="1">
      <alignment horizontal="center" vertical="center" wrapText="1"/>
    </xf>
    <xf numFmtId="180" fontId="12" fillId="0" borderId="17" xfId="0" applyNumberFormat="1" applyFont="1" applyBorder="1">
      <alignment vertical="center"/>
    </xf>
    <xf numFmtId="0" fontId="14" fillId="0" borderId="6" xfId="0" applyFont="1" applyBorder="1" applyAlignment="1">
      <alignment horizontal="center" vertical="center"/>
    </xf>
    <xf numFmtId="0" fontId="10" fillId="0" borderId="0" xfId="0" applyFont="1" applyAlignment="1">
      <alignment vertical="center" wrapText="1"/>
    </xf>
    <xf numFmtId="0" fontId="44" fillId="0" borderId="0" xfId="0" applyFont="1">
      <alignment vertical="center"/>
    </xf>
    <xf numFmtId="0" fontId="44" fillId="0" borderId="8" xfId="0" applyFont="1" applyBorder="1">
      <alignment vertical="center"/>
    </xf>
    <xf numFmtId="0" fontId="31" fillId="0" borderId="5" xfId="0" applyFont="1" applyBorder="1">
      <alignment vertical="center"/>
    </xf>
    <xf numFmtId="0" fontId="13" fillId="3" borderId="2" xfId="0" applyFont="1" applyFill="1" applyBorder="1" applyAlignment="1">
      <alignment horizontal="center" vertical="center"/>
    </xf>
    <xf numFmtId="0" fontId="44" fillId="4" borderId="0" xfId="0" applyFont="1" applyFill="1" applyProtection="1">
      <alignment vertical="center"/>
      <protection locked="0"/>
    </xf>
    <xf numFmtId="0" fontId="13" fillId="0" borderId="1" xfId="0" applyFont="1" applyBorder="1" applyAlignment="1">
      <alignment vertical="center" shrinkToFit="1"/>
    </xf>
    <xf numFmtId="0" fontId="13" fillId="0" borderId="3" xfId="0" applyFont="1" applyBorder="1" applyAlignment="1">
      <alignment vertical="center" shrinkToFit="1"/>
    </xf>
    <xf numFmtId="0" fontId="13" fillId="0" borderId="0" xfId="0" applyFont="1" applyAlignment="1">
      <alignment vertical="center" shrinkToFit="1"/>
    </xf>
    <xf numFmtId="0" fontId="14" fillId="0" borderId="3" xfId="0" applyFont="1" applyBorder="1" applyAlignment="1">
      <alignment vertical="center" shrinkToFit="1"/>
    </xf>
    <xf numFmtId="0" fontId="14" fillId="0" borderId="2" xfId="0" applyFont="1" applyBorder="1" applyAlignment="1">
      <alignment vertical="center" shrinkToFit="1"/>
    </xf>
    <xf numFmtId="0" fontId="14" fillId="0" borderId="22" xfId="0" applyFont="1" applyBorder="1" applyAlignment="1">
      <alignment vertical="center" shrinkToFit="1"/>
    </xf>
    <xf numFmtId="0" fontId="13" fillId="4" borderId="5" xfId="0" applyFont="1" applyFill="1" applyBorder="1">
      <alignment vertical="center"/>
    </xf>
    <xf numFmtId="0" fontId="12" fillId="4" borderId="11" xfId="0" applyFont="1" applyFill="1" applyBorder="1" applyAlignment="1" applyProtection="1">
      <alignment horizontal="left" vertical="center"/>
      <protection locked="0"/>
    </xf>
    <xf numFmtId="0" fontId="12" fillId="4" borderId="36" xfId="0" applyFont="1" applyFill="1" applyBorder="1" applyAlignment="1" applyProtection="1">
      <alignment horizontal="left" vertical="center"/>
      <protection locked="0"/>
    </xf>
    <xf numFmtId="178" fontId="12" fillId="0" borderId="3" xfId="4" applyNumberFormat="1" applyFont="1" applyFill="1" applyBorder="1" applyAlignment="1" applyProtection="1">
      <alignment vertical="center" shrinkToFit="1"/>
    </xf>
    <xf numFmtId="0" fontId="12" fillId="4" borderId="34" xfId="0" applyFont="1" applyFill="1" applyBorder="1" applyProtection="1">
      <alignment vertical="center"/>
      <protection locked="0"/>
    </xf>
    <xf numFmtId="0" fontId="12" fillId="4" borderId="11" xfId="0" applyFont="1" applyFill="1" applyBorder="1" applyProtection="1">
      <alignment vertical="center"/>
      <protection locked="0"/>
    </xf>
    <xf numFmtId="0" fontId="12" fillId="4" borderId="11" xfId="0" applyFont="1" applyFill="1" applyBorder="1" applyAlignment="1" applyProtection="1">
      <alignment horizontal="right" vertical="center"/>
      <protection locked="0"/>
    </xf>
    <xf numFmtId="0" fontId="0" fillId="0" borderId="0" xfId="0" applyAlignment="1">
      <alignment vertical="center" shrinkToFit="1"/>
    </xf>
    <xf numFmtId="38" fontId="33" fillId="0" borderId="8" xfId="0" applyNumberFormat="1" applyFont="1" applyBorder="1" applyAlignment="1">
      <alignment horizontal="center" vertical="center"/>
    </xf>
    <xf numFmtId="0" fontId="33" fillId="0" borderId="8" xfId="0" applyFont="1" applyBorder="1" applyAlignment="1">
      <alignment horizontal="center" vertical="center"/>
    </xf>
    <xf numFmtId="0" fontId="13" fillId="0" borderId="0" xfId="0" applyFont="1" applyAlignment="1">
      <alignment horizontal="left" vertical="center" wrapText="1" shrinkToFit="1"/>
    </xf>
    <xf numFmtId="0" fontId="13" fillId="0" borderId="0" xfId="0" applyFont="1" applyAlignment="1">
      <alignment horizontal="left" vertical="center" shrinkToFit="1"/>
    </xf>
    <xf numFmtId="0" fontId="25" fillId="0" borderId="0" xfId="0" applyFont="1" applyAlignment="1">
      <alignment horizontal="left" vertical="center" shrinkToFit="1"/>
    </xf>
    <xf numFmtId="0" fontId="25" fillId="0" borderId="0" xfId="0" applyFont="1" applyAlignment="1">
      <alignment horizontal="center" vertical="center"/>
    </xf>
    <xf numFmtId="0" fontId="25" fillId="0" borderId="0" xfId="0" applyFont="1" applyAlignment="1">
      <alignment horizontal="left" vertical="center" wrapText="1" shrinkToFit="1"/>
    </xf>
    <xf numFmtId="0" fontId="44" fillId="4" borderId="0" xfId="0" applyFont="1" applyFill="1" applyAlignment="1" applyProtection="1">
      <alignment horizontal="center" vertical="center"/>
      <protection locked="0"/>
    </xf>
    <xf numFmtId="0" fontId="44" fillId="0" borderId="0" xfId="0" applyFont="1" applyAlignment="1">
      <alignment horizontal="center" vertical="center"/>
    </xf>
    <xf numFmtId="0" fontId="32" fillId="0" borderId="0" xfId="0" applyFont="1" applyAlignment="1">
      <alignment horizontal="center" vertical="center"/>
    </xf>
    <xf numFmtId="0" fontId="18" fillId="0" borderId="0" xfId="0" applyFont="1" applyAlignment="1">
      <alignment horizontal="center" vertical="center"/>
    </xf>
    <xf numFmtId="0" fontId="44" fillId="0" borderId="0" xfId="0" applyFont="1" applyAlignment="1">
      <alignment horizontal="left" vertical="center" wrapText="1"/>
    </xf>
    <xf numFmtId="0" fontId="41" fillId="0" borderId="0" xfId="0" applyFont="1" applyAlignment="1">
      <alignment horizontal="center" vertical="center"/>
    </xf>
    <xf numFmtId="0" fontId="13" fillId="4" borderId="0" xfId="0" applyFont="1" applyFill="1" applyAlignment="1" applyProtection="1">
      <alignment horizontal="center" vertical="center"/>
      <protection locked="0"/>
    </xf>
    <xf numFmtId="0" fontId="12" fillId="0" borderId="0" xfId="0" applyFont="1" applyAlignment="1">
      <alignment horizontal="left" vertical="center"/>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protection locked="0"/>
    </xf>
    <xf numFmtId="0" fontId="45" fillId="0" borderId="0" xfId="0" applyFont="1" applyAlignment="1">
      <alignment horizontal="center" vertical="center"/>
    </xf>
    <xf numFmtId="0" fontId="12" fillId="4" borderId="1"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35" fillId="4" borderId="1" xfId="7" applyFill="1" applyBorder="1" applyAlignment="1" applyProtection="1">
      <alignment horizontal="left" vertical="center" shrinkToFit="1"/>
      <protection locked="0"/>
    </xf>
    <xf numFmtId="0" fontId="12" fillId="3" borderId="17" xfId="0" applyFont="1" applyFill="1" applyBorder="1" applyAlignment="1">
      <alignment horizontal="center" vertical="center" shrinkToFit="1"/>
    </xf>
    <xf numFmtId="0" fontId="12" fillId="3" borderId="17"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7" xfId="0" applyFont="1" applyFill="1" applyBorder="1" applyAlignment="1">
      <alignment horizontal="center" vertical="center" wrapText="1"/>
    </xf>
    <xf numFmtId="178" fontId="12" fillId="4" borderId="1" xfId="0" applyNumberFormat="1" applyFont="1" applyFill="1" applyBorder="1" applyAlignment="1" applyProtection="1">
      <alignment horizontal="left" vertical="center" shrinkToFit="1"/>
      <protection locked="0"/>
    </xf>
    <xf numFmtId="178" fontId="12" fillId="4" borderId="2" xfId="0" applyNumberFormat="1" applyFont="1" applyFill="1" applyBorder="1" applyAlignment="1" applyProtection="1">
      <alignment horizontal="left" vertical="center" shrinkToFit="1"/>
      <protection locked="0"/>
    </xf>
    <xf numFmtId="0" fontId="12" fillId="4" borderId="34"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36" xfId="0" applyFont="1" applyFill="1" applyBorder="1" applyAlignment="1" applyProtection="1">
      <alignment horizontal="left" vertical="center"/>
      <protection locked="0"/>
    </xf>
    <xf numFmtId="176" fontId="37" fillId="0" borderId="1" xfId="0" applyNumberFormat="1" applyFont="1" applyBorder="1">
      <alignment vertical="center"/>
    </xf>
    <xf numFmtId="176" fontId="37" fillId="0" borderId="2" xfId="0" applyNumberFormat="1" applyFont="1" applyBorder="1">
      <alignment vertical="center"/>
    </xf>
    <xf numFmtId="176" fontId="43" fillId="0" borderId="1" xfId="0" applyNumberFormat="1" applyFont="1" applyBorder="1">
      <alignment vertical="center"/>
    </xf>
    <xf numFmtId="176" fontId="43" fillId="0" borderId="2" xfId="0" applyNumberFormat="1" applyFont="1" applyBorder="1">
      <alignment vertical="center"/>
    </xf>
    <xf numFmtId="181" fontId="12" fillId="4" borderId="11" xfId="0" applyNumberFormat="1" applyFont="1" applyFill="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2" fillId="3" borderId="1" xfId="0" applyFont="1" applyFill="1" applyBorder="1" applyAlignment="1">
      <alignment horizontal="center" vertical="center" wrapText="1"/>
    </xf>
    <xf numFmtId="0" fontId="0" fillId="0" borderId="3" xfId="0" applyBorder="1" applyAlignment="1">
      <alignment horizontal="center" vertical="center" wrapText="1"/>
    </xf>
    <xf numFmtId="176" fontId="31" fillId="0" borderId="1" xfId="4" applyNumberFormat="1" applyFont="1" applyBorder="1" applyAlignment="1" applyProtection="1">
      <alignment vertical="center" wrapText="1"/>
    </xf>
    <xf numFmtId="0" fontId="0" fillId="0" borderId="3" xfId="0" applyBorder="1" applyAlignment="1">
      <alignment vertical="center" wrapText="1"/>
    </xf>
    <xf numFmtId="176" fontId="31" fillId="0" borderId="17" xfId="4" applyNumberFormat="1" applyFont="1" applyBorder="1" applyAlignment="1" applyProtection="1">
      <alignment vertical="center" wrapText="1"/>
    </xf>
    <xf numFmtId="0" fontId="0" fillId="0" borderId="17" xfId="0" applyBorder="1" applyAlignment="1">
      <alignment vertical="center" wrapText="1"/>
    </xf>
    <xf numFmtId="0" fontId="10" fillId="0" borderId="0" xfId="0" applyFont="1" applyAlignment="1">
      <alignment horizontal="center"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4" borderId="1"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49" fontId="35" fillId="4" borderId="1" xfId="7" applyNumberFormat="1" applyFill="1" applyBorder="1" applyAlignment="1" applyProtection="1">
      <alignment horizontal="left" vertical="center" shrinkToFit="1"/>
      <protection locked="0"/>
    </xf>
    <xf numFmtId="49" fontId="25" fillId="4" borderId="2" xfId="0" applyNumberFormat="1" applyFont="1" applyFill="1" applyBorder="1" applyAlignment="1" applyProtection="1">
      <alignment horizontal="left" vertical="center" shrinkToFit="1"/>
      <protection locked="0"/>
    </xf>
    <xf numFmtId="49" fontId="25" fillId="4" borderId="3" xfId="0" applyNumberFormat="1" applyFont="1" applyFill="1" applyBorder="1" applyAlignment="1" applyProtection="1">
      <alignment horizontal="left" vertical="center" shrinkToFit="1"/>
      <protection locked="0"/>
    </xf>
    <xf numFmtId="0" fontId="13" fillId="3" borderId="5" xfId="0" applyFont="1" applyFill="1" applyBorder="1">
      <alignment vertical="center"/>
    </xf>
    <xf numFmtId="0" fontId="13" fillId="3" borderId="6" xfId="0" applyFont="1" applyFill="1" applyBorder="1">
      <alignment vertical="center"/>
    </xf>
    <xf numFmtId="0" fontId="13" fillId="3" borderId="8" xfId="0" applyFont="1" applyFill="1" applyBorder="1">
      <alignment vertical="center"/>
    </xf>
    <xf numFmtId="0" fontId="13" fillId="3" borderId="10" xfId="0" applyFont="1" applyFill="1" applyBorder="1">
      <alignment vertical="center"/>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9" fillId="0" borderId="0" xfId="0" applyFont="1" applyAlignment="1">
      <alignment horizontal="center" vertical="center"/>
    </xf>
    <xf numFmtId="0" fontId="13" fillId="4" borderId="9"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0" xfId="0" applyFont="1" applyFill="1" applyBorder="1" applyAlignment="1" applyProtection="1">
      <alignment horizontal="left" vertical="center" shrinkToFi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4" borderId="9" xfId="0" applyFont="1" applyFill="1" applyBorder="1" applyAlignment="1" applyProtection="1">
      <alignment horizontal="center" vertical="center" shrinkToFit="1"/>
      <protection locked="0"/>
    </xf>
    <xf numFmtId="179" fontId="13" fillId="4" borderId="8" xfId="0" applyNumberFormat="1" applyFont="1" applyFill="1" applyBorder="1" applyAlignment="1" applyProtection="1">
      <alignment horizontal="center" vertical="center" shrinkToFit="1"/>
      <protection locked="0"/>
    </xf>
    <xf numFmtId="179" fontId="13" fillId="4" borderId="10" xfId="0" applyNumberFormat="1" applyFont="1" applyFill="1" applyBorder="1" applyAlignment="1" applyProtection="1">
      <alignment horizontal="center" vertical="center" shrinkToFit="1"/>
      <protection locked="0"/>
    </xf>
    <xf numFmtId="181" fontId="13" fillId="4" borderId="5" xfId="0" applyNumberFormat="1" applyFont="1" applyFill="1" applyBorder="1" applyAlignment="1" applyProtection="1">
      <alignment horizontal="center" vertical="center"/>
      <protection locked="0"/>
    </xf>
    <xf numFmtId="177" fontId="11" fillId="0" borderId="1" xfId="4" applyNumberFormat="1" applyFont="1" applyFill="1" applyBorder="1" applyAlignment="1" applyProtection="1">
      <alignment horizontal="right" vertical="center"/>
    </xf>
    <xf numFmtId="177" fontId="11" fillId="0" borderId="2" xfId="4" applyNumberFormat="1" applyFont="1" applyFill="1" applyBorder="1" applyAlignment="1" applyProtection="1">
      <alignment horizontal="right" vertical="center"/>
    </xf>
    <xf numFmtId="0" fontId="9" fillId="3" borderId="17"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177" fontId="11" fillId="4" borderId="34" xfId="4" applyNumberFormat="1" applyFont="1" applyFill="1" applyBorder="1" applyAlignment="1" applyProtection="1">
      <alignment horizontal="right" vertical="center"/>
      <protection locked="0"/>
    </xf>
    <xf numFmtId="177" fontId="11" fillId="4" borderId="11" xfId="4" applyNumberFormat="1" applyFont="1" applyFill="1" applyBorder="1" applyAlignment="1" applyProtection="1">
      <alignment horizontal="right" vertical="center"/>
      <protection locked="0"/>
    </xf>
    <xf numFmtId="0" fontId="11" fillId="4" borderId="34"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11" fillId="4" borderId="3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5"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7" fontId="11" fillId="4" borderId="14" xfId="4" applyNumberFormat="1" applyFont="1" applyFill="1" applyBorder="1" applyAlignment="1" applyProtection="1">
      <alignment horizontal="right" vertical="center"/>
      <protection locked="0"/>
    </xf>
    <xf numFmtId="177" fontId="11" fillId="4" borderId="15" xfId="4" applyNumberFormat="1" applyFont="1" applyFill="1" applyBorder="1" applyAlignment="1" applyProtection="1">
      <alignment horizontal="right" vertical="center"/>
      <protection locked="0"/>
    </xf>
    <xf numFmtId="177" fontId="11" fillId="4" borderId="32" xfId="4" applyNumberFormat="1" applyFont="1" applyFill="1" applyBorder="1" applyAlignment="1" applyProtection="1">
      <alignment horizontal="right" vertical="center"/>
      <protection locked="0"/>
    </xf>
    <xf numFmtId="177" fontId="11" fillId="4" borderId="7" xfId="4" applyNumberFormat="1" applyFont="1" applyFill="1" applyBorder="1" applyAlignment="1" applyProtection="1">
      <alignment horizontal="right" vertical="center"/>
      <protection locked="0"/>
    </xf>
    <xf numFmtId="0" fontId="20" fillId="0" borderId="25" xfId="0" applyFont="1" applyBorder="1" applyAlignment="1">
      <alignment horizontal="left" vertical="center"/>
    </xf>
    <xf numFmtId="0" fontId="20" fillId="0" borderId="31" xfId="0" applyFont="1" applyBorder="1" applyAlignment="1">
      <alignment horizontal="left" vertical="center"/>
    </xf>
    <xf numFmtId="0" fontId="20" fillId="0" borderId="27" xfId="0" applyFont="1" applyBorder="1" applyAlignment="1">
      <alignment horizontal="left" vertical="center"/>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7" xfId="0" applyFont="1" applyBorder="1" applyAlignment="1">
      <alignment horizontal="left" vertical="center"/>
    </xf>
    <xf numFmtId="0" fontId="23" fillId="4" borderId="26"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2"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2" fillId="2" borderId="13"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3" fillId="3" borderId="17" xfId="0" applyFont="1" applyFill="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14" fillId="3" borderId="1"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176" fontId="13" fillId="0" borderId="1"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0" fontId="11" fillId="3" borderId="17" xfId="0" applyFont="1" applyFill="1" applyBorder="1" applyAlignment="1">
      <alignment horizontal="left" vertical="center"/>
    </xf>
    <xf numFmtId="0" fontId="11" fillId="0" borderId="17" xfId="0" applyFont="1" applyBorder="1" applyAlignment="1">
      <alignment horizontal="center" vertical="center" wrapText="1"/>
    </xf>
    <xf numFmtId="0" fontId="11" fillId="4" borderId="39" xfId="0" applyFont="1" applyFill="1" applyBorder="1" applyAlignment="1" applyProtection="1">
      <alignment horizontal="left" vertical="center" shrinkToFit="1"/>
      <protection locked="0"/>
    </xf>
    <xf numFmtId="0" fontId="11" fillId="4" borderId="35" xfId="0" applyFont="1" applyFill="1" applyBorder="1" applyAlignment="1" applyProtection="1">
      <alignment horizontal="left" vertical="center" shrinkToFit="1"/>
      <protection locked="0"/>
    </xf>
    <xf numFmtId="0" fontId="11" fillId="4" borderId="38" xfId="0" applyFont="1" applyFill="1" applyBorder="1" applyAlignment="1" applyProtection="1">
      <alignment horizontal="left" vertical="center" shrinkToFit="1"/>
      <protection locked="0"/>
    </xf>
    <xf numFmtId="0" fontId="11" fillId="4" borderId="32"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4" fillId="0" borderId="0" xfId="0" applyFont="1" applyAlignment="1">
      <alignment horizontal="center" vertical="center"/>
    </xf>
    <xf numFmtId="176" fontId="14" fillId="0" borderId="0" xfId="0" applyNumberFormat="1" applyFont="1" applyAlignment="1">
      <alignment horizontal="right" vertical="center"/>
    </xf>
    <xf numFmtId="0" fontId="17" fillId="3" borderId="12" xfId="0" applyFont="1" applyFill="1" applyBorder="1" applyAlignment="1">
      <alignment horizontal="center" vertical="center"/>
    </xf>
    <xf numFmtId="0" fontId="46" fillId="0" borderId="8" xfId="0" applyFont="1" applyBorder="1" applyAlignment="1">
      <alignment horizontal="center" vertical="center"/>
    </xf>
    <xf numFmtId="180" fontId="11" fillId="4" borderId="17" xfId="0" applyNumberFormat="1" applyFont="1" applyFill="1" applyBorder="1" applyAlignment="1" applyProtection="1">
      <alignment horizontal="left" vertical="center"/>
      <protection locked="0"/>
    </xf>
    <xf numFmtId="0" fontId="14" fillId="3" borderId="17" xfId="0" applyFont="1" applyFill="1" applyBorder="1" applyAlignment="1">
      <alignment horizontal="center" vertical="center"/>
    </xf>
    <xf numFmtId="177" fontId="13" fillId="0" borderId="17" xfId="0" applyNumberFormat="1"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right" vertical="center"/>
    </xf>
    <xf numFmtId="0" fontId="13" fillId="3" borderId="12" xfId="0" applyFont="1" applyFill="1" applyBorder="1" applyAlignment="1">
      <alignment horizontal="center" vertical="center" textRotation="255"/>
    </xf>
    <xf numFmtId="0" fontId="13" fillId="3" borderId="37" xfId="0" applyFont="1" applyFill="1" applyBorder="1" applyAlignment="1">
      <alignment horizontal="center" vertical="center" textRotation="255"/>
    </xf>
    <xf numFmtId="0" fontId="13" fillId="3" borderId="13" xfId="0" applyFont="1" applyFill="1" applyBorder="1" applyAlignment="1">
      <alignment horizontal="center" vertical="center" textRotation="255"/>
    </xf>
    <xf numFmtId="0" fontId="13" fillId="4" borderId="11" xfId="0" applyFont="1" applyFill="1" applyBorder="1" applyAlignment="1" applyProtection="1">
      <alignment horizontal="left" vertical="center" shrinkToFit="1"/>
      <protection locked="0"/>
    </xf>
    <xf numFmtId="0" fontId="13" fillId="4" borderId="36" xfId="0" applyFont="1" applyFill="1" applyBorder="1" applyAlignment="1" applyProtection="1">
      <alignment horizontal="left" vertical="center" shrinkToFi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8" xfId="0" applyFont="1" applyFill="1" applyBorder="1" applyAlignment="1">
      <alignment horizontal="center" vertical="center" wrapText="1" shrinkToFit="1"/>
    </xf>
    <xf numFmtId="0" fontId="17" fillId="3" borderId="19" xfId="0" applyFont="1" applyFill="1" applyBorder="1" applyAlignment="1">
      <alignment horizontal="center" vertical="center" shrinkToFit="1"/>
    </xf>
    <xf numFmtId="0" fontId="17" fillId="3" borderId="20" xfId="0" applyFont="1" applyFill="1" applyBorder="1" applyAlignment="1">
      <alignment horizontal="center" vertical="center" shrinkToFit="1"/>
    </xf>
    <xf numFmtId="176" fontId="13" fillId="4" borderId="12" xfId="0" applyNumberFormat="1" applyFont="1" applyFill="1" applyBorder="1" applyAlignment="1" applyProtection="1">
      <alignment horizontal="right" vertical="center"/>
      <protection locked="0"/>
    </xf>
    <xf numFmtId="176" fontId="13" fillId="4" borderId="4" xfId="0" applyNumberFormat="1" applyFont="1" applyFill="1" applyBorder="1" applyAlignment="1" applyProtection="1">
      <alignment horizontal="right" vertical="center"/>
      <protection locked="0"/>
    </xf>
    <xf numFmtId="176" fontId="13" fillId="0" borderId="21" xfId="0" applyNumberFormat="1" applyFont="1" applyBorder="1" applyAlignment="1">
      <alignment horizontal="right" vertical="center" shrinkToFit="1"/>
    </xf>
    <xf numFmtId="176" fontId="13" fillId="0" borderId="19" xfId="0" applyNumberFormat="1" applyFont="1" applyBorder="1" applyAlignment="1">
      <alignment horizontal="right" vertical="center" shrinkToFit="1"/>
    </xf>
  </cellXfs>
  <cellStyles count="10">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 name="標準 4" xfId="8" xr:uid="{00000000-0005-0000-0000-000008000000}"/>
    <cellStyle name="標準 5" xfId="9" xr:uid="{00000000-0005-0000-0000-000009000000}"/>
  </cellStyles>
  <dxfs count="19">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26</xdr:col>
      <xdr:colOff>171450</xdr:colOff>
      <xdr:row>1</xdr:row>
      <xdr:rowOff>3172</xdr:rowOff>
    </xdr:from>
    <xdr:ext cx="5010150" cy="589280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438900" y="165097"/>
          <a:ext cx="5010150" cy="5892803"/>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1100" b="1"/>
            <a:t>【</a:t>
          </a:r>
          <a:r>
            <a:rPr kumimoji="1" lang="ja-JP" altLang="en-US" sz="1100" b="1"/>
            <a:t>申請書作成にあたっての留意事項</a:t>
          </a:r>
          <a:r>
            <a:rPr kumimoji="1" lang="en-US" altLang="ja-JP" sz="1100" b="1"/>
            <a:t>】</a:t>
          </a:r>
        </a:p>
        <a:p>
          <a:pPr algn="l"/>
          <a:r>
            <a:rPr kumimoji="1" lang="ja-JP" altLang="en-US" sz="1100" b="1"/>
            <a:t>１</a:t>
          </a:r>
          <a:r>
            <a:rPr kumimoji="1" lang="en-US" altLang="ja-JP" sz="1100" b="1"/>
            <a:t>.</a:t>
          </a:r>
          <a:r>
            <a:rPr kumimoji="1" lang="ja-JP" altLang="en-US" sz="1100" b="1"/>
            <a:t>　作成方法</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①　法人で各事業所分を取りまとめて一括申請を行ってください。</a:t>
          </a: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0">
              <a:effectLst/>
            </a:rPr>
            <a:t>　　　</a:t>
          </a:r>
          <a:r>
            <a:rPr lang="ja-JP" altLang="en-US" b="0">
              <a:solidFill>
                <a:srgbClr val="FF0000"/>
              </a:solidFill>
              <a:effectLst/>
            </a:rPr>
            <a:t>事業所の数だけ、個票を作成してください。</a:t>
          </a:r>
          <a:endParaRPr lang="en-US"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②</a:t>
          </a:r>
          <a:r>
            <a:rPr kumimoji="1" lang="ja-JP" altLang="ja-JP" sz="1100" b="0">
              <a:solidFill>
                <a:schemeClr val="dk1"/>
              </a:solidFill>
              <a:effectLst/>
              <a:latin typeface="+mn-lt"/>
              <a:ea typeface="+mn-ea"/>
              <a:cs typeface="+mn-cs"/>
            </a:rPr>
            <a:t>　各シートの黄色の色つきセルを全て入力して下さい。</a:t>
          </a:r>
          <a:br>
            <a:rPr kumimoji="1" lang="en-US" altLang="ja-JP" sz="1100" b="0">
              <a:solidFill>
                <a:schemeClr val="dk1"/>
              </a:solidFill>
              <a:effectLst/>
              <a:latin typeface="+mn-lt"/>
              <a:ea typeface="+mn-ea"/>
              <a:cs typeface="+mn-cs"/>
            </a:rPr>
          </a:br>
          <a:r>
            <a:rPr kumimoji="1" lang="ja-JP" altLang="en-US" sz="1100" b="0">
              <a:solidFill>
                <a:schemeClr val="dk1"/>
              </a:solidFill>
              <a:effectLst/>
              <a:latin typeface="+mn-lt"/>
              <a:ea typeface="+mn-ea"/>
              <a:cs typeface="+mn-cs"/>
            </a:rPr>
            <a:t>　　　その他の項目は、記入した個票から自動転記されます。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２</a:t>
          </a:r>
          <a:r>
            <a:rPr lang="en-US" altLang="ja-JP" b="1">
              <a:effectLst/>
            </a:rPr>
            <a:t>.</a:t>
          </a:r>
          <a:r>
            <a:rPr lang="ja-JP" altLang="en-US" b="1">
              <a:effectLst/>
            </a:rPr>
            <a:t>　注意点</a:t>
          </a:r>
          <a:endParaRPr lang="ja-JP" altLang="ja-JP" b="1">
            <a:effectLst/>
          </a:endParaRPr>
        </a:p>
        <a:p>
          <a:pPr algn="l"/>
          <a:r>
            <a:rPr kumimoji="1" lang="ja-JP" altLang="en-US" sz="1100" b="0"/>
            <a:t>①　基本的に各シートは保護されている状態ですので、保護の解除は行わないようお願いします。</a:t>
          </a:r>
          <a:endParaRPr kumimoji="1" lang="en-US" altLang="ja-JP" sz="1100" b="0"/>
        </a:p>
        <a:p>
          <a:pPr algn="l"/>
          <a:r>
            <a:rPr kumimoji="1" lang="ja-JP" altLang="en-US" sz="1100" b="0"/>
            <a:t>②　シート名の変更や追加は絶対に行わないようお願いします。</a:t>
          </a:r>
          <a:endParaRPr kumimoji="1" lang="en-US" altLang="ja-JP" sz="1100" b="0"/>
        </a:p>
        <a:p>
          <a:pPr algn="l"/>
          <a:r>
            <a:rPr kumimoji="1" lang="ja-JP" altLang="en-US" sz="1100" b="0"/>
            <a:t>③　エラー表示が出現している場合は、エラーの原因を解消してから提出してください。</a:t>
          </a:r>
          <a:endParaRPr kumimoji="1" lang="en-US" altLang="ja-JP" sz="1100" b="0"/>
        </a:p>
        <a:p>
          <a:pPr algn="l"/>
          <a:endParaRPr kumimoji="1" lang="en-US" altLang="ja-JP" sz="1100" b="0"/>
        </a:p>
        <a:p>
          <a:pPr algn="l"/>
          <a:r>
            <a:rPr kumimoji="1" lang="ja-JP" altLang="en-US" sz="1100" b="1"/>
            <a:t>３</a:t>
          </a:r>
          <a:r>
            <a:rPr kumimoji="1" lang="en-US" altLang="ja-JP" sz="1100" b="1"/>
            <a:t>.</a:t>
          </a:r>
          <a:r>
            <a:rPr kumimoji="1" lang="ja-JP" altLang="en-US" sz="1100" b="1"/>
            <a:t>　提出方法</a:t>
          </a:r>
          <a:endParaRPr kumimoji="1" lang="en-US" altLang="ja-JP" sz="1100" b="1"/>
        </a:p>
        <a:p>
          <a:pPr algn="l"/>
          <a:r>
            <a:rPr kumimoji="1" lang="ja-JP" altLang="en-US" sz="1100" b="0"/>
            <a:t>①　提出は、電子申請のみでの受付とします（郵送や県庁までご持参された場合受付いたしません）。</a:t>
          </a:r>
          <a:endParaRPr kumimoji="1" lang="en-US" altLang="ja-JP" sz="1100" b="0"/>
        </a:p>
        <a:p>
          <a:pPr algn="l"/>
          <a:r>
            <a:rPr kumimoji="1" lang="ja-JP" altLang="en-US" sz="1100" b="0"/>
            <a:t>②　電子申請で送る際には、ファイル名を 「日付＋法人名」</a:t>
          </a:r>
          <a:r>
            <a:rPr kumimoji="1" lang="en-US" altLang="ja-JP" sz="1100" b="0"/>
            <a:t>.xlsx</a:t>
          </a:r>
          <a:r>
            <a:rPr kumimoji="1" lang="ja-JP" altLang="en-US" sz="1100" b="0"/>
            <a:t>　としてください。</a:t>
          </a:r>
          <a:endParaRPr kumimoji="1" lang="en-US" altLang="ja-JP" sz="1100" b="0"/>
        </a:p>
        <a:p>
          <a:pPr algn="l"/>
          <a:r>
            <a:rPr kumimoji="1" lang="ja-JP" altLang="en-US" sz="1100" b="0"/>
            <a:t>「日付＋法人名」の部分が全角</a:t>
          </a:r>
          <a:r>
            <a:rPr kumimoji="1" lang="en-US" altLang="ja-JP" sz="1100" b="0"/>
            <a:t>25</a:t>
          </a:r>
          <a:r>
            <a:rPr kumimoji="1" lang="ja-JP" altLang="en-US" sz="1100" b="0"/>
            <a:t>文字までしか入らないため、必要に応じて法人名を省略してください。</a:t>
          </a:r>
        </a:p>
        <a:p>
          <a:pPr algn="l"/>
          <a:r>
            <a:rPr kumimoji="1" lang="ja-JP" altLang="en-US" sz="1100" b="0"/>
            <a:t>　例）</a:t>
          </a:r>
          <a:r>
            <a:rPr kumimoji="1" lang="en-US" altLang="ja-JP" sz="1100" b="0"/>
            <a:t>0410(</a:t>
          </a:r>
          <a:r>
            <a:rPr kumimoji="1" lang="ja-JP" altLang="en-US" sz="1100" b="0"/>
            <a:t>株</a:t>
          </a:r>
          <a:r>
            <a:rPr kumimoji="1" lang="en-US" altLang="ja-JP" sz="1100" b="0"/>
            <a:t>)</a:t>
          </a:r>
          <a:r>
            <a:rPr kumimoji="1" lang="ja-JP" altLang="en-US" sz="1100" b="0"/>
            <a:t>おきなわのみんなの会</a:t>
          </a:r>
          <a:r>
            <a:rPr kumimoji="1" lang="en-US" altLang="ja-JP" sz="1100" b="0"/>
            <a:t>.xlsx</a:t>
          </a:r>
          <a:r>
            <a:rPr kumimoji="1" lang="ja-JP" altLang="en-US" sz="1100" b="0"/>
            <a:t>　　等</a:t>
          </a:r>
          <a:endParaRPr kumimoji="1" lang="en-US" altLang="ja-JP" sz="1100" b="0"/>
        </a:p>
        <a:p>
          <a:r>
            <a:rPr kumimoji="1" lang="ja-JP" altLang="ja-JP" sz="1100" b="0">
              <a:solidFill>
                <a:schemeClr val="dk1"/>
              </a:solidFill>
              <a:effectLst/>
              <a:latin typeface="+mn-lt"/>
              <a:ea typeface="+mn-ea"/>
              <a:cs typeface="+mn-cs"/>
            </a:rPr>
            <a:t>③　通帳の写し、領収書等は</a:t>
          </a:r>
          <a:r>
            <a:rPr kumimoji="1" lang="en-US" altLang="ja-JP" sz="1100" b="0">
              <a:solidFill>
                <a:schemeClr val="dk1"/>
              </a:solidFill>
              <a:effectLst/>
              <a:latin typeface="+mn-lt"/>
              <a:ea typeface="+mn-ea"/>
              <a:cs typeface="+mn-cs"/>
            </a:rPr>
            <a:t>PDF</a:t>
          </a:r>
          <a:r>
            <a:rPr kumimoji="1" lang="ja-JP" altLang="ja-JP" sz="1100" b="0">
              <a:solidFill>
                <a:schemeClr val="dk1"/>
              </a:solidFill>
              <a:effectLst/>
              <a:latin typeface="+mn-lt"/>
              <a:ea typeface="+mn-ea"/>
              <a:cs typeface="+mn-cs"/>
            </a:rPr>
            <a:t>ファイルにして提出してください。</a:t>
          </a:r>
          <a:endParaRPr lang="ja-JP" altLang="ja-JP">
            <a:effectLst/>
          </a:endParaRPr>
        </a:p>
        <a:p>
          <a:r>
            <a:rPr kumimoji="1" lang="ja-JP" altLang="ja-JP" sz="1100" b="0">
              <a:solidFill>
                <a:schemeClr val="dk1"/>
              </a:solidFill>
              <a:effectLst/>
              <a:latin typeface="+mn-lt"/>
              <a:ea typeface="+mn-ea"/>
              <a:cs typeface="+mn-cs"/>
            </a:rPr>
            <a:t>　　</a:t>
          </a: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購入した物品等は、画像として</a:t>
          </a:r>
          <a:r>
            <a:rPr kumimoji="1" lang="en-US" altLang="ja-JP" sz="1100" b="0">
              <a:solidFill>
                <a:schemeClr val="dk1"/>
              </a:solidFill>
              <a:effectLst/>
              <a:latin typeface="+mn-lt"/>
              <a:ea typeface="+mn-ea"/>
              <a:cs typeface="+mn-cs"/>
            </a:rPr>
            <a:t>Excel</a:t>
          </a:r>
          <a:r>
            <a:rPr kumimoji="1" lang="ja-JP" altLang="ja-JP" sz="1100" b="0">
              <a:solidFill>
                <a:schemeClr val="dk1"/>
              </a:solidFill>
              <a:effectLst/>
              <a:latin typeface="+mn-lt"/>
              <a:ea typeface="+mn-ea"/>
              <a:cs typeface="+mn-cs"/>
            </a:rPr>
            <a:t>ファイルに張り付けてください（「パーテーション」、「カメラ」等、注釈をつけること。</a:t>
          </a:r>
          <a:endParaRPr lang="ja-JP" altLang="ja-JP">
            <a:effectLst/>
          </a:endParaRPr>
        </a:p>
        <a:p>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Excel</a:t>
          </a:r>
          <a:r>
            <a:rPr kumimoji="1" lang="ja-JP" altLang="ja-JP" sz="1100" b="0">
              <a:solidFill>
                <a:schemeClr val="dk1"/>
              </a:solidFill>
              <a:effectLst/>
              <a:latin typeface="+mn-lt"/>
              <a:ea typeface="+mn-ea"/>
              <a:cs typeface="+mn-cs"/>
            </a:rPr>
            <a:t>ファイルは「個表１」、「個表２」とシートを分け、個表と整合するように張り付けてください（データ容量はできるだけ小さくすること）。　</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246529</xdr:colOff>
      <xdr:row>2</xdr:row>
      <xdr:rowOff>210869</xdr:rowOff>
    </xdr:from>
    <xdr:ext cx="2711823" cy="1111426"/>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141323" y="737545"/>
          <a:ext cx="2711823" cy="11114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t>その他の項目は、記入した個票から県の台帳情報が自動転記されます。</a:t>
          </a:r>
          <a:endParaRPr kumimoji="1" lang="en-US" altLang="ja-JP" sz="1100" b="1"/>
        </a:p>
        <a:p>
          <a:pPr algn="l"/>
          <a:r>
            <a:rPr kumimoji="1" lang="ja-JP" altLang="en-US" sz="1100" b="1"/>
            <a:t>内容に誤りがある場合や、情報が転記されない場合は、数式を削除し、正しい内容を手入力してください。</a:t>
          </a:r>
        </a:p>
      </xdr:txBody>
    </xdr:sp>
    <xdr:clientData/>
  </xdr:oneCellAnchor>
  <xdr:oneCellAnchor>
    <xdr:from>
      <xdr:col>11</xdr:col>
      <xdr:colOff>268942</xdr:colOff>
      <xdr:row>0</xdr:row>
      <xdr:rowOff>246529</xdr:rowOff>
    </xdr:from>
    <xdr:ext cx="2676525" cy="275717"/>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0163736" y="246529"/>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4855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67AC73FD-F758-41FE-90EE-16A220AED920}"/>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19994E53-1757-41BD-B1E2-E00853F4E517}"/>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08E0D14D-A24A-4E79-8A33-468F4D9F4C3A}"/>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BD17B58E-F012-46BB-8D22-7D11E7426F67}"/>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3201B6D0-911B-4ACF-824D-2B05A3B176A8}"/>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D451EB37-A348-436C-82D4-EF073D4AD391}"/>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F7DBCB62-18B5-4AF8-AE73-46CB4E5A90C0}"/>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B2FEBCD3-571A-4A69-B3A8-BB5930AE56B8}"/>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FC56A350-ECF9-45C1-AB5C-F050BEF3DE9E}"/>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F1F089EE-B3A2-4AB7-906A-24EB28BDB93E}"/>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3D3DA6B5-499C-4F20-B6B0-C1AE8E2ACB0F}"/>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BB6FBBFB-321B-4714-AA48-B71E48E0C619}"/>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FA4671F5-C1DE-4B6E-997D-DA3068E345D4}"/>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76200</xdr:rowOff>
    </xdr:from>
    <xdr:ext cx="2676525" cy="275717"/>
    <xdr:sp macro="" textlink="">
      <xdr:nvSpPr>
        <xdr:cNvPr id="2" name="正方形/長方形 1">
          <a:extLst>
            <a:ext uri="{FF2B5EF4-FFF2-40B4-BE49-F238E27FC236}">
              <a16:creationId xmlns:a16="http://schemas.microsoft.com/office/drawing/2014/main" id="{FDDF18FA-7051-4D91-B7A5-B9F288954C5F}"/>
            </a:ext>
          </a:extLst>
        </xdr:cNvPr>
        <xdr:cNvSpPr/>
      </xdr:nvSpPr>
      <xdr:spPr>
        <a:xfrm>
          <a:off x="7010400" y="7620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黄色の色つきセルを入力して下さい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8E1\share\&#20196;&#21644;&#65300;&#24180;&#24230;&#26989;&#21209;&#65288;&#20107;&#26989;&#29677;&#65289;\01%20&#29677;&#20849;&#26377;\98%20&#29289;&#20385;&#39640;&#39472;&#23550;&#24540;\07_HP&#25522;&#36617;\&#21442;&#32771;&#65306;&#39640;&#40802;&#32773;&#31119;&#31049;&#20171;&#35703;&#35506;\r50113_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本申請書の使い方"/>
      <sheetName val="交付申請書"/>
      <sheetName val="総括表"/>
      <sheetName val="申請額一覧"/>
      <sheetName val="個票1"/>
      <sheetName val="個票2"/>
      <sheetName val="個票3"/>
      <sheetName val="個票4"/>
      <sheetName val="個票5"/>
      <sheetName val="個票6"/>
      <sheetName val="個票7"/>
      <sheetName val="個票8"/>
      <sheetName val="個票9"/>
      <sheetName val="個票10"/>
      <sheetName val="個票11"/>
      <sheetName val="個票12"/>
      <sheetName val="個票13"/>
      <sheetName val="個票14"/>
      <sheetName val="個票15"/>
      <sheetName val="個票16"/>
      <sheetName val="個票17"/>
      <sheetName val="個票18"/>
      <sheetName val="個票19"/>
      <sheetName val="個票20"/>
      <sheetName val="個票21"/>
      <sheetName val="個票22"/>
      <sheetName val="個票23"/>
      <sheetName val="個票24"/>
      <sheetName val="個票25"/>
      <sheetName val="個票26"/>
      <sheetName val="個票27"/>
      <sheetName val="個票28"/>
      <sheetName val="個票29"/>
      <sheetName val="個票30"/>
      <sheetName val="Vlookup"/>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通所系サービス事業所</v>
          </cell>
          <cell r="B1" t="str">
            <v>訪問及び相談系サービス事業所</v>
          </cell>
          <cell r="C1" t="str">
            <v>短期入所系サービス事業所</v>
          </cell>
          <cell r="D1" t="str">
            <v>多機能型サービス事業所</v>
          </cell>
          <cell r="E1" t="str">
            <v>介護老人福祉施設</v>
          </cell>
          <cell r="F1" t="str">
            <v>介護老人保健施設</v>
          </cell>
          <cell r="G1" t="str">
            <v>介護医療院</v>
          </cell>
          <cell r="H1" t="str">
            <v>介護療養型医療施設</v>
          </cell>
          <cell r="I1" t="str">
            <v>認知症対応型共同生活介護事業所</v>
          </cell>
          <cell r="J1" t="str">
            <v>特定施設入居者生活介護</v>
          </cell>
          <cell r="K1" t="str">
            <v>有料老人ホーム</v>
          </cell>
          <cell r="L1" t="str">
            <v>サービス付き高齢者住宅</v>
          </cell>
          <cell r="M1" t="str">
            <v>軽費老人ホーム</v>
          </cell>
          <cell r="N1" t="str">
            <v>養護老人ホーム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4" zoomScaleNormal="100" zoomScaleSheetLayoutView="100" workbookViewId="0">
      <selection activeCell="C7" sqref="C7"/>
    </sheetView>
  </sheetViews>
  <sheetFormatPr defaultColWidth="9" defaultRowHeight="13"/>
  <cols>
    <col min="1" max="1" width="1.6328125" style="10" customWidth="1"/>
    <col min="2" max="2" width="5.453125" style="10" customWidth="1"/>
    <col min="3" max="3" width="34" style="11" customWidth="1"/>
    <col min="4" max="5" width="37.7265625" style="11" customWidth="1"/>
    <col min="6" max="6" width="4.26953125" style="10" customWidth="1"/>
    <col min="7" max="16384" width="9" style="10"/>
  </cols>
  <sheetData>
    <row r="2" spans="2:5" ht="16.5">
      <c r="B2" s="12" t="s">
        <v>34</v>
      </c>
      <c r="D2" s="13"/>
    </row>
    <row r="3" spans="2:5" ht="16.5">
      <c r="B3" s="12"/>
      <c r="D3" s="13"/>
    </row>
    <row r="4" spans="2:5" ht="14">
      <c r="B4" s="14" t="s">
        <v>45</v>
      </c>
      <c r="D4" s="13"/>
    </row>
    <row r="5" spans="2:5" ht="14">
      <c r="B5" s="14" t="s">
        <v>93</v>
      </c>
      <c r="D5" s="13"/>
    </row>
    <row r="6" spans="2:5" ht="14">
      <c r="C6" s="13"/>
      <c r="D6" s="13"/>
    </row>
    <row r="7" spans="2:5" ht="14">
      <c r="B7" s="15" t="s">
        <v>29</v>
      </c>
      <c r="C7" s="16" t="s">
        <v>35</v>
      </c>
      <c r="D7" s="17" t="s">
        <v>31</v>
      </c>
      <c r="E7" s="17" t="s">
        <v>28</v>
      </c>
    </row>
    <row r="8" spans="2:5" ht="42" customHeight="1">
      <c r="B8" s="18">
        <v>1</v>
      </c>
      <c r="C8" s="19" t="s">
        <v>30</v>
      </c>
      <c r="D8" s="20"/>
      <c r="E8" s="20"/>
    </row>
    <row r="9" spans="2:5" ht="36" customHeight="1">
      <c r="B9" s="18">
        <v>2</v>
      </c>
      <c r="C9" s="19"/>
      <c r="D9" s="20" t="s">
        <v>87</v>
      </c>
      <c r="E9" s="20"/>
    </row>
    <row r="10" spans="2:5" ht="48" customHeight="1">
      <c r="B10" s="18">
        <v>3</v>
      </c>
      <c r="C10" s="19"/>
      <c r="D10" s="20"/>
      <c r="E10" s="20" t="s">
        <v>88</v>
      </c>
    </row>
    <row r="11" spans="2:5" ht="44.25" customHeight="1">
      <c r="B11" s="18">
        <v>4</v>
      </c>
      <c r="C11" s="19"/>
      <c r="D11" s="20" t="s">
        <v>96</v>
      </c>
      <c r="E11" s="20"/>
    </row>
    <row r="12" spans="2:5" ht="34.5" customHeight="1">
      <c r="B12" s="18">
        <v>5</v>
      </c>
      <c r="C12" s="19"/>
      <c r="D12" s="20" t="s">
        <v>32</v>
      </c>
      <c r="E12" s="20"/>
    </row>
    <row r="13" spans="2:5" ht="34.5" customHeight="1">
      <c r="B13" s="18">
        <v>6</v>
      </c>
      <c r="C13" s="19"/>
      <c r="D13" s="20" t="s">
        <v>33</v>
      </c>
      <c r="E13" s="20"/>
    </row>
    <row r="14" spans="2:5" ht="70.5" customHeight="1">
      <c r="B14" s="18">
        <v>7</v>
      </c>
      <c r="C14" s="21"/>
      <c r="D14" s="22" t="s">
        <v>99</v>
      </c>
      <c r="E14" s="23"/>
    </row>
    <row r="15" spans="2:5" ht="61.5" customHeight="1">
      <c r="B15" s="18">
        <v>8</v>
      </c>
      <c r="C15" s="19"/>
      <c r="D15" s="20" t="s">
        <v>89</v>
      </c>
      <c r="E15" s="20"/>
    </row>
    <row r="16" spans="2:5" ht="141" customHeight="1">
      <c r="B16" s="18">
        <v>9</v>
      </c>
      <c r="C16" s="19"/>
      <c r="D16" s="20" t="s">
        <v>92</v>
      </c>
      <c r="E16" s="20"/>
    </row>
    <row r="17" spans="2:5" ht="221.25" customHeight="1">
      <c r="B17" s="18">
        <v>10</v>
      </c>
      <c r="C17" s="19"/>
      <c r="D17" s="20" t="s">
        <v>98</v>
      </c>
      <c r="E17" s="24"/>
    </row>
    <row r="18" spans="2:5" ht="60">
      <c r="B18" s="18">
        <v>11</v>
      </c>
      <c r="C18" s="19" t="s">
        <v>97</v>
      </c>
      <c r="D18" s="20"/>
      <c r="E18" s="20"/>
    </row>
    <row r="19" spans="2:5" ht="120">
      <c r="B19" s="18">
        <v>12</v>
      </c>
      <c r="C19" s="19" t="s">
        <v>100</v>
      </c>
      <c r="D19" s="20"/>
      <c r="E19" s="20"/>
    </row>
    <row r="20" spans="2:5" ht="54" customHeight="1"/>
  </sheetData>
  <sheetProtection password="F248" sheet="1" objects="1" scenarios="1"/>
  <phoneticPr fontId="5"/>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0"/>
  <sheetViews>
    <sheetView showGridLines="0" view="pageBreakPreview" zoomScaleNormal="100" zoomScaleSheetLayoutView="100" workbookViewId="0">
      <selection activeCell="C19" sqref="C19"/>
    </sheetView>
  </sheetViews>
  <sheetFormatPr defaultColWidth="3" defaultRowHeight="13"/>
  <cols>
    <col min="1" max="12" width="3.36328125" customWidth="1"/>
    <col min="13" max="13" width="4.453125" customWidth="1"/>
    <col min="14" max="28" width="3.36328125" customWidth="1"/>
  </cols>
  <sheetData>
    <row r="1" spans="1:28">
      <c r="A1" s="1" t="s">
        <v>272</v>
      </c>
    </row>
    <row r="2" spans="1:28" ht="14.25" customHeight="1">
      <c r="A2" s="106" t="str">
        <f ca="1">IF(L25&lt;&gt;"",IF(OR(U3="",X3="",C19="",E19="",G19="",N19=""),"エラー：未入力の項目がありますので、黄色の色つきセルを全て入力してください。",""),"")</f>
        <v/>
      </c>
      <c r="B2" s="106"/>
      <c r="C2" s="106"/>
      <c r="D2" s="106"/>
      <c r="E2" s="106"/>
      <c r="F2" s="106"/>
      <c r="G2" s="106"/>
      <c r="H2" s="106"/>
      <c r="I2" s="106"/>
      <c r="J2" s="106"/>
      <c r="K2" s="106"/>
      <c r="L2" s="106"/>
      <c r="M2" s="106"/>
      <c r="N2" s="106"/>
      <c r="O2" s="106"/>
      <c r="P2" s="106"/>
      <c r="Q2" s="106"/>
      <c r="R2" s="106"/>
      <c r="S2" s="106"/>
      <c r="T2" s="106"/>
      <c r="U2" s="106"/>
      <c r="V2" s="106"/>
      <c r="W2" s="106"/>
      <c r="X2" s="106"/>
      <c r="Y2" s="106"/>
      <c r="Z2" s="106"/>
    </row>
    <row r="3" spans="1:28">
      <c r="A3" s="1"/>
      <c r="B3" s="2"/>
      <c r="C3" s="3"/>
      <c r="D3" s="3"/>
      <c r="E3" s="2"/>
      <c r="F3" s="2"/>
      <c r="G3" s="2"/>
      <c r="H3" s="2"/>
      <c r="I3" s="2"/>
      <c r="J3" s="2"/>
      <c r="K3" s="2"/>
      <c r="L3" s="2"/>
      <c r="M3" s="2"/>
      <c r="N3" s="2"/>
      <c r="O3" s="2"/>
      <c r="Q3" s="4" t="s">
        <v>27</v>
      </c>
      <c r="R3" s="107"/>
      <c r="S3" s="107"/>
      <c r="T3" s="3" t="s">
        <v>4</v>
      </c>
      <c r="U3" s="107"/>
      <c r="V3" s="107"/>
      <c r="W3" s="3" t="s">
        <v>3</v>
      </c>
      <c r="X3" s="107"/>
      <c r="Y3" s="107"/>
      <c r="Z3" s="3" t="s">
        <v>2</v>
      </c>
      <c r="AB3" s="2"/>
    </row>
    <row r="4" spans="1:28">
      <c r="Q4" s="2"/>
    </row>
    <row r="6" spans="1:28">
      <c r="B6" s="2"/>
      <c r="C6" s="3"/>
      <c r="D6" s="3" t="s">
        <v>104</v>
      </c>
      <c r="E6" s="2"/>
      <c r="F6" s="2"/>
      <c r="G6" s="2"/>
      <c r="H6" s="2" t="s">
        <v>1</v>
      </c>
      <c r="J6" s="3"/>
      <c r="K6" s="3"/>
      <c r="L6" s="3"/>
      <c r="M6" s="3"/>
      <c r="N6" s="3"/>
      <c r="O6" s="3"/>
      <c r="P6" s="3"/>
      <c r="Q6" s="3"/>
      <c r="R6" s="3"/>
      <c r="S6" s="3"/>
      <c r="T6" s="3"/>
      <c r="U6" s="3"/>
      <c r="V6" s="3"/>
      <c r="W6" s="3"/>
      <c r="X6" s="3"/>
      <c r="Y6" s="3"/>
      <c r="Z6" s="3"/>
      <c r="AA6" s="3"/>
      <c r="AB6" s="3"/>
    </row>
    <row r="7" spans="1:28">
      <c r="A7" s="2"/>
      <c r="B7" s="2"/>
      <c r="C7" s="3"/>
      <c r="D7" s="3"/>
      <c r="E7" s="2"/>
      <c r="F7" s="2"/>
      <c r="G7" s="2"/>
      <c r="H7" s="2"/>
      <c r="I7" s="2"/>
      <c r="J7" s="2"/>
      <c r="K7" s="2"/>
      <c r="L7" s="2"/>
      <c r="M7" s="2"/>
      <c r="N7" s="2"/>
      <c r="O7" s="2"/>
      <c r="P7" s="2"/>
    </row>
    <row r="8" spans="1:28">
      <c r="I8" s="96" t="s">
        <v>23</v>
      </c>
      <c r="J8" s="97"/>
      <c r="K8" s="97"/>
      <c r="L8" s="97"/>
      <c r="M8" s="96" t="str">
        <f>IF(総括表!D7="","",総括表!D7)</f>
        <v/>
      </c>
      <c r="N8" s="96"/>
      <c r="O8" s="96"/>
      <c r="P8" s="96"/>
      <c r="Q8" s="96"/>
      <c r="R8" s="96"/>
      <c r="S8" s="96"/>
      <c r="T8" s="96"/>
      <c r="U8" s="96"/>
      <c r="V8" s="96"/>
      <c r="W8" s="96"/>
      <c r="X8" s="96"/>
      <c r="Y8" s="96"/>
      <c r="AB8" s="2"/>
    </row>
    <row r="9" spans="1:28">
      <c r="A9" s="2"/>
      <c r="B9" s="2"/>
      <c r="C9" s="3"/>
      <c r="D9" s="3"/>
      <c r="E9" s="2"/>
      <c r="F9" s="2"/>
      <c r="G9" s="2"/>
      <c r="H9" s="2"/>
      <c r="I9" s="97"/>
      <c r="J9" s="97"/>
      <c r="K9" s="97"/>
      <c r="L9" s="97"/>
      <c r="M9" s="96"/>
      <c r="N9" s="96"/>
      <c r="O9" s="96"/>
      <c r="P9" s="96"/>
      <c r="Q9" s="96"/>
      <c r="R9" s="96"/>
      <c r="S9" s="96"/>
      <c r="T9" s="96"/>
      <c r="U9" s="96"/>
      <c r="V9" s="96"/>
      <c r="W9" s="96"/>
      <c r="X9" s="96"/>
      <c r="Y9" s="96"/>
      <c r="AB9" s="2"/>
    </row>
    <row r="10" spans="1:28" ht="13.5" customHeight="1">
      <c r="A10" s="2"/>
      <c r="B10" s="2"/>
      <c r="C10" s="3"/>
      <c r="D10" s="3"/>
      <c r="E10" s="2"/>
      <c r="F10" s="2"/>
      <c r="G10" s="2"/>
      <c r="H10" s="2"/>
      <c r="I10" s="100" t="s">
        <v>105</v>
      </c>
      <c r="J10" s="98"/>
      <c r="K10" s="98"/>
      <c r="L10" s="98"/>
      <c r="M10" s="98" t="str">
        <f>IF(総括表!D5="","",総括表!D5)</f>
        <v/>
      </c>
      <c r="N10" s="98"/>
      <c r="O10" s="98"/>
      <c r="P10" s="98"/>
      <c r="Q10" s="98"/>
      <c r="R10" s="98"/>
      <c r="S10" s="98"/>
      <c r="T10" s="98"/>
      <c r="U10" s="98"/>
      <c r="V10" s="98"/>
      <c r="W10" s="98"/>
      <c r="X10" s="98"/>
      <c r="Y10" s="98"/>
    </row>
    <row r="11" spans="1:28">
      <c r="I11" s="98"/>
      <c r="J11" s="98"/>
      <c r="K11" s="98"/>
      <c r="L11" s="98"/>
      <c r="M11" s="98"/>
      <c r="N11" s="98"/>
      <c r="O11" s="98"/>
      <c r="P11" s="98"/>
      <c r="Q11" s="98"/>
      <c r="R11" s="98"/>
      <c r="S11" s="98"/>
      <c r="T11" s="98"/>
      <c r="U11" s="98"/>
      <c r="V11" s="98"/>
      <c r="W11" s="98"/>
      <c r="X11" s="98"/>
      <c r="Y11" s="98"/>
    </row>
    <row r="12" spans="1:28" ht="13.5" customHeight="1">
      <c r="I12" s="100" t="s">
        <v>242</v>
      </c>
      <c r="J12" s="98"/>
      <c r="K12" s="98"/>
      <c r="L12" s="98"/>
      <c r="M12" s="98" t="str">
        <f>IF(総括表!E8="","",総括表!E8)</f>
        <v/>
      </c>
      <c r="N12" s="98"/>
      <c r="O12" s="98"/>
      <c r="P12" s="98"/>
      <c r="Q12" s="98" t="str">
        <f>IF(総括表!J8="","",総括表!J8)</f>
        <v/>
      </c>
      <c r="R12" s="98"/>
      <c r="S12" s="98"/>
      <c r="T12" s="98"/>
      <c r="U12" s="98"/>
      <c r="V12" s="98"/>
      <c r="W12" s="98"/>
      <c r="X12" s="98"/>
      <c r="Y12" s="99"/>
    </row>
    <row r="13" spans="1:28" ht="14.25" customHeight="1">
      <c r="I13" s="98"/>
      <c r="J13" s="98"/>
      <c r="K13" s="98"/>
      <c r="L13" s="98"/>
      <c r="M13" s="98"/>
      <c r="N13" s="98"/>
      <c r="O13" s="98"/>
      <c r="P13" s="98"/>
      <c r="Q13" s="98"/>
      <c r="R13" s="98"/>
      <c r="S13" s="98"/>
      <c r="T13" s="98"/>
      <c r="U13" s="98"/>
      <c r="V13" s="98"/>
      <c r="W13" s="98"/>
      <c r="X13" s="98"/>
      <c r="Y13" s="99"/>
    </row>
    <row r="15" spans="1:28">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row>
    <row r="16" spans="1:28" ht="19.5" customHeight="1">
      <c r="A16" s="104" t="s">
        <v>282</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spans="1:28">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row>
    <row r="18" spans="1:28">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c r="A19" s="102" t="s">
        <v>268</v>
      </c>
      <c r="B19" s="102"/>
      <c r="C19" s="79"/>
      <c r="D19" s="75" t="s">
        <v>269</v>
      </c>
      <c r="E19" s="79"/>
      <c r="F19" s="75" t="s">
        <v>270</v>
      </c>
      <c r="G19" s="79"/>
      <c r="H19" s="102" t="s">
        <v>276</v>
      </c>
      <c r="I19" s="102"/>
      <c r="J19" s="102"/>
      <c r="K19" s="102"/>
      <c r="L19" s="102"/>
      <c r="M19" s="102"/>
      <c r="N19" s="101"/>
      <c r="O19" s="101"/>
      <c r="P19" s="75" t="s">
        <v>271</v>
      </c>
      <c r="Q19" s="75"/>
      <c r="R19" s="75"/>
      <c r="S19" s="75"/>
      <c r="T19" s="75"/>
      <c r="U19" s="75"/>
      <c r="V19" s="75"/>
      <c r="W19" s="75"/>
      <c r="X19" s="75"/>
      <c r="Y19" s="75"/>
      <c r="Z19" s="75"/>
    </row>
    <row r="20" spans="1:28">
      <c r="A20" s="105" t="s">
        <v>283</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49"/>
      <c r="AB20" s="49"/>
    </row>
    <row r="21" spans="1:28">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49"/>
      <c r="AB21" s="49"/>
    </row>
    <row r="23" spans="1:28">
      <c r="N23" s="75" t="s">
        <v>102</v>
      </c>
    </row>
    <row r="24" spans="1:28" ht="18" customHeight="1"/>
    <row r="25" spans="1:28" ht="23.5">
      <c r="E25" s="26" t="s">
        <v>259</v>
      </c>
      <c r="F25" s="26"/>
      <c r="G25" s="26"/>
      <c r="H25" s="26"/>
      <c r="I25" s="26"/>
      <c r="J25" s="26"/>
      <c r="K25" s="26"/>
      <c r="L25" s="94" t="str">
        <f ca="1">IF(総括表!H13=0,"",総括表!H13)</f>
        <v/>
      </c>
      <c r="M25" s="95"/>
      <c r="N25" s="95"/>
      <c r="O25" s="95"/>
      <c r="P25" s="95"/>
      <c r="Q25" s="95"/>
      <c r="R25" s="95"/>
      <c r="S25" s="95"/>
      <c r="T25" s="95"/>
      <c r="U25" s="76" t="s">
        <v>118</v>
      </c>
    </row>
    <row r="26" spans="1:28">
      <c r="E26" s="26"/>
      <c r="F26" s="26"/>
      <c r="G26" s="26"/>
      <c r="H26" s="26"/>
      <c r="I26" s="26"/>
      <c r="J26" s="26"/>
      <c r="K26" s="26"/>
      <c r="L26" s="26"/>
      <c r="M26" s="26"/>
      <c r="N26" s="26"/>
      <c r="O26" s="26"/>
      <c r="P26" s="26"/>
      <c r="Q26" s="77"/>
      <c r="R26" s="26"/>
      <c r="S26" s="26"/>
      <c r="T26" s="26"/>
    </row>
    <row r="27" spans="1:28" ht="23.25" customHeight="1">
      <c r="E27" s="26" t="s">
        <v>103</v>
      </c>
      <c r="F27" s="26"/>
      <c r="G27" s="26"/>
      <c r="H27" s="26"/>
      <c r="J27" s="26" t="s">
        <v>123</v>
      </c>
      <c r="K27" s="26"/>
      <c r="L27" s="26"/>
      <c r="M27" s="26"/>
      <c r="N27" s="26"/>
      <c r="O27" s="26"/>
      <c r="P27" s="26"/>
      <c r="Q27" s="26"/>
      <c r="R27" s="26"/>
      <c r="S27" s="26"/>
      <c r="T27" s="26"/>
    </row>
    <row r="28" spans="1:28" ht="23.25" customHeight="1">
      <c r="E28" s="26"/>
      <c r="F28" s="26"/>
      <c r="G28" s="26"/>
      <c r="H28" s="26"/>
      <c r="J28" s="26" t="s">
        <v>122</v>
      </c>
      <c r="K28" s="26"/>
      <c r="L28" s="26"/>
      <c r="M28" s="26"/>
      <c r="N28" s="26"/>
      <c r="O28" s="26"/>
      <c r="P28" s="26"/>
      <c r="Q28" s="26"/>
      <c r="R28" s="26"/>
      <c r="S28" s="26"/>
      <c r="T28" s="26"/>
    </row>
    <row r="29" spans="1:28" ht="23.25" customHeight="1">
      <c r="E29" s="26"/>
      <c r="F29" s="26"/>
      <c r="G29" s="26"/>
      <c r="H29" s="26"/>
      <c r="J29" s="26" t="s">
        <v>260</v>
      </c>
      <c r="K29" s="26"/>
      <c r="L29" s="26"/>
      <c r="M29" s="26"/>
      <c r="N29" s="26"/>
      <c r="O29" s="26"/>
      <c r="P29" s="26"/>
      <c r="Q29" s="26"/>
      <c r="R29" s="26"/>
      <c r="S29" s="26"/>
      <c r="T29" s="26"/>
    </row>
    <row r="30" spans="1:28">
      <c r="E30" s="26"/>
      <c r="F30" s="26"/>
      <c r="G30" s="26"/>
      <c r="H30" s="26"/>
      <c r="I30" s="26"/>
      <c r="J30" s="26"/>
      <c r="K30" s="26"/>
      <c r="L30" s="26"/>
      <c r="M30" s="26"/>
      <c r="N30" s="26"/>
      <c r="O30" s="26"/>
      <c r="P30" s="26"/>
      <c r="Q30" s="26"/>
      <c r="R30" s="26"/>
      <c r="S30" s="26"/>
      <c r="T30" s="26"/>
    </row>
  </sheetData>
  <sheetProtection algorithmName="SHA-512" hashValue="tfoZt+JudRPrQs/0T2mQn8SZy/MjEvNmOHIVYEYOd/hV/pwm6Pr6t1qTn3WwKR3yanlOiKswZUh2GKaDNN34hg==" saltValue="hK4GXULEpTOUJAFeRsRN3w==" spinCount="100000" sheet="1" selectLockedCells="1"/>
  <mergeCells count="19">
    <mergeCell ref="A2:Z2"/>
    <mergeCell ref="R3:S3"/>
    <mergeCell ref="U3:V3"/>
    <mergeCell ref="X3:Y3"/>
    <mergeCell ref="A19:B19"/>
    <mergeCell ref="L25:T25"/>
    <mergeCell ref="I8:L9"/>
    <mergeCell ref="M12:P13"/>
    <mergeCell ref="Q12:X13"/>
    <mergeCell ref="Y12:Y13"/>
    <mergeCell ref="I10:L11"/>
    <mergeCell ref="I12:L13"/>
    <mergeCell ref="M8:Y9"/>
    <mergeCell ref="M10:Y11"/>
    <mergeCell ref="N19:O19"/>
    <mergeCell ref="H19:M19"/>
    <mergeCell ref="A15:Z15"/>
    <mergeCell ref="A16:Z16"/>
    <mergeCell ref="A20:Z21"/>
  </mergeCells>
  <phoneticPr fontId="5"/>
  <conditionalFormatting sqref="A2:Z2">
    <cfRule type="containsText" dxfId="18" priority="1" operator="containsText" text="エラー">
      <formula>NOT(ISERROR(SEARCH("エラー",A2)))</formula>
    </cfRule>
  </conditionalFormatting>
  <dataValidations count="1">
    <dataValidation imeMode="disabled" allowBlank="1" showInputMessage="1" showErrorMessage="1" sqref="R3:S3 U3:V3 X3:Y3" xr:uid="{00000000-0002-0000-0200-000000000000}"/>
  </dataValidations>
  <pageMargins left="0.7" right="0.7" top="0.75" bottom="0.75" header="0.3" footer="0.3"/>
  <pageSetup paperSize="9" orientation="portrait" r:id="rId1"/>
  <colBreaks count="1" manualBreakCount="1">
    <brk id="2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S33"/>
  <sheetViews>
    <sheetView showGridLines="0" view="pageBreakPreview" topLeftCell="A14" zoomScaleNormal="140" zoomScaleSheetLayoutView="100" workbookViewId="0">
      <selection activeCell="E32" sqref="E32:G32"/>
    </sheetView>
  </sheetViews>
  <sheetFormatPr defaultColWidth="2.26953125" defaultRowHeight="13"/>
  <cols>
    <col min="1" max="1" width="2.26953125" style="5"/>
    <col min="2" max="2" width="3.08984375" style="5" customWidth="1"/>
    <col min="3" max="3" width="28" style="5" customWidth="1"/>
    <col min="4" max="4" width="10.26953125" style="5" customWidth="1"/>
    <col min="5" max="5" width="5.7265625" style="5" customWidth="1"/>
    <col min="6" max="6" width="2.7265625" style="5" customWidth="1"/>
    <col min="7" max="7" width="8.6328125" style="5" customWidth="1"/>
    <col min="8" max="8" width="19.08984375" style="5" customWidth="1"/>
    <col min="9" max="10" width="12" style="5" customWidth="1"/>
    <col min="11" max="11" width="13.7265625" style="5" bestFit="1" customWidth="1"/>
    <col min="12" max="12" width="19.26953125" style="5" bestFit="1" customWidth="1"/>
    <col min="13" max="27" width="2.26953125" style="5"/>
    <col min="28" max="28" width="13.90625" style="5" customWidth="1"/>
    <col min="29" max="31" width="10.7265625" style="5" customWidth="1"/>
    <col min="32" max="34" width="9.08984375" style="5" customWidth="1"/>
    <col min="35" max="35" width="9.90625" style="5" customWidth="1"/>
    <col min="36" max="36" width="15.36328125" style="5" customWidth="1"/>
    <col min="37" max="37" width="3.7265625" style="5" customWidth="1"/>
    <col min="38" max="44" width="10.26953125" style="5" customWidth="1"/>
    <col min="45" max="45" width="13.7265625" style="5" customWidth="1"/>
    <col min="46" max="16384" width="2.26953125" style="5"/>
  </cols>
  <sheetData>
    <row r="1" spans="1:28" ht="24.75" customHeight="1">
      <c r="A1" s="5" t="s">
        <v>241</v>
      </c>
      <c r="I1" s="6"/>
      <c r="J1" s="108"/>
      <c r="K1" s="108"/>
    </row>
    <row r="2" spans="1:28" ht="16.5" customHeight="1">
      <c r="A2" s="115" t="str">
        <f ca="1">IF(H13&lt;&gt;0,IF(OR(E9="",J9="",E10="",J10=""),"エラー：未入力の項目がありますので、黄色の色つきセルを全て入力してください。",""),"")</f>
        <v/>
      </c>
      <c r="B2" s="115"/>
      <c r="C2" s="115"/>
      <c r="D2" s="115"/>
      <c r="E2" s="115"/>
      <c r="F2" s="115"/>
      <c r="G2" s="115"/>
      <c r="H2" s="115"/>
      <c r="I2" s="115"/>
      <c r="J2" s="115"/>
      <c r="K2" s="115"/>
    </row>
    <row r="3" spans="1:28" ht="22.5" customHeight="1">
      <c r="B3" s="108" t="s">
        <v>124</v>
      </c>
      <c r="C3" s="108"/>
      <c r="I3" s="6"/>
      <c r="J3" s="27"/>
      <c r="K3" s="27"/>
    </row>
    <row r="4" spans="1:28" ht="15" customHeight="1">
      <c r="B4" s="121" t="s">
        <v>126</v>
      </c>
      <c r="C4" s="121"/>
      <c r="D4" s="140"/>
      <c r="E4" s="141"/>
      <c r="F4" s="141"/>
      <c r="G4" s="141"/>
      <c r="H4" s="141"/>
      <c r="I4" s="141"/>
      <c r="J4" s="141"/>
      <c r="K4" s="142"/>
    </row>
    <row r="5" spans="1:28" ht="22.5" customHeight="1">
      <c r="B5" s="122" t="s">
        <v>125</v>
      </c>
      <c r="C5" s="123"/>
      <c r="D5" s="112"/>
      <c r="E5" s="113"/>
      <c r="F5" s="113"/>
      <c r="G5" s="113"/>
      <c r="H5" s="113"/>
      <c r="I5" s="113"/>
      <c r="J5" s="113"/>
      <c r="K5" s="114"/>
    </row>
    <row r="6" spans="1:28" ht="15" customHeight="1">
      <c r="B6" s="124" t="s">
        <v>127</v>
      </c>
      <c r="C6" s="125"/>
      <c r="D6" s="90"/>
      <c r="E6" s="147"/>
      <c r="F6" s="147"/>
      <c r="G6" s="147"/>
      <c r="H6" s="91"/>
      <c r="I6" s="92"/>
      <c r="J6" s="87"/>
      <c r="K6" s="88"/>
    </row>
    <row r="7" spans="1:28" ht="22.5" customHeight="1">
      <c r="B7" s="126"/>
      <c r="C7" s="127"/>
      <c r="D7" s="112"/>
      <c r="E7" s="113"/>
      <c r="F7" s="113"/>
      <c r="G7" s="113"/>
      <c r="H7" s="113"/>
      <c r="I7" s="113"/>
      <c r="J7" s="113"/>
      <c r="K7" s="114"/>
    </row>
    <row r="8" spans="1:28" ht="22.5" customHeight="1">
      <c r="B8" s="120" t="s">
        <v>128</v>
      </c>
      <c r="C8" s="120"/>
      <c r="D8" s="50" t="s">
        <v>9</v>
      </c>
      <c r="E8" s="109"/>
      <c r="F8" s="110"/>
      <c r="G8" s="110"/>
      <c r="H8" s="111"/>
      <c r="I8" s="50" t="s">
        <v>10</v>
      </c>
      <c r="J8" s="116"/>
      <c r="K8" s="117"/>
    </row>
    <row r="9" spans="1:28" ht="22.5" customHeight="1">
      <c r="B9" s="120" t="s">
        <v>129</v>
      </c>
      <c r="C9" s="120"/>
      <c r="D9" s="50" t="s">
        <v>9</v>
      </c>
      <c r="E9" s="109"/>
      <c r="F9" s="110"/>
      <c r="G9" s="110"/>
      <c r="H9" s="111"/>
      <c r="I9" s="50" t="s">
        <v>10</v>
      </c>
      <c r="J9" s="116"/>
      <c r="K9" s="117"/>
    </row>
    <row r="10" spans="1:28" ht="22.5" customHeight="1">
      <c r="B10" s="120" t="s">
        <v>200</v>
      </c>
      <c r="C10" s="120"/>
      <c r="D10" s="50" t="s">
        <v>8</v>
      </c>
      <c r="E10" s="109"/>
      <c r="F10" s="110"/>
      <c r="G10" s="110"/>
      <c r="H10" s="111"/>
      <c r="I10" s="50" t="s">
        <v>131</v>
      </c>
      <c r="J10" s="118"/>
      <c r="K10" s="117"/>
    </row>
    <row r="11" spans="1:28" ht="16.5" customHeight="1">
      <c r="I11" s="6"/>
      <c r="J11" s="27"/>
      <c r="K11" s="27"/>
    </row>
    <row r="12" spans="1:28" ht="18.75" customHeight="1">
      <c r="B12" s="5" t="s">
        <v>261</v>
      </c>
      <c r="I12" s="6"/>
      <c r="J12" s="27"/>
      <c r="K12" s="27"/>
    </row>
    <row r="13" spans="1:28" ht="24.75" customHeight="1">
      <c r="B13" s="128" t="s">
        <v>262</v>
      </c>
      <c r="C13" s="129"/>
      <c r="D13" s="129"/>
      <c r="E13" s="129"/>
      <c r="F13" s="129"/>
      <c r="G13" s="129"/>
      <c r="H13" s="143">
        <f ca="1">SUM(H14:J14)</f>
        <v>0</v>
      </c>
      <c r="I13" s="144"/>
      <c r="J13" s="144"/>
      <c r="K13" s="52" t="s">
        <v>133</v>
      </c>
    </row>
    <row r="14" spans="1:28" ht="24.75" customHeight="1">
      <c r="B14" s="130" t="s">
        <v>279</v>
      </c>
      <c r="C14" s="131"/>
      <c r="D14" s="131"/>
      <c r="E14" s="131"/>
      <c r="F14" s="131"/>
      <c r="G14" s="132"/>
      <c r="H14" s="145">
        <f ca="1">SUM(I19:I33)</f>
        <v>0</v>
      </c>
      <c r="I14" s="146"/>
      <c r="J14" s="146"/>
      <c r="K14" s="52" t="s">
        <v>133</v>
      </c>
    </row>
    <row r="15" spans="1:28" ht="16.5" customHeight="1">
      <c r="C15" s="27"/>
      <c r="D15" s="27"/>
      <c r="H15" s="27"/>
      <c r="I15" s="6"/>
      <c r="J15" s="27"/>
      <c r="K15" s="27"/>
    </row>
    <row r="16" spans="1:28" ht="16.5" customHeight="1">
      <c r="B16" s="5" t="s">
        <v>263</v>
      </c>
      <c r="C16" s="27"/>
      <c r="D16" s="27"/>
      <c r="H16" s="27"/>
      <c r="I16" s="6"/>
      <c r="J16" s="27"/>
      <c r="K16" s="27"/>
      <c r="AB16" s="5" t="s">
        <v>244</v>
      </c>
    </row>
    <row r="17" spans="2:45" ht="16.5" customHeight="1">
      <c r="B17" s="119" t="s">
        <v>25</v>
      </c>
      <c r="C17" s="120" t="s">
        <v>258</v>
      </c>
      <c r="D17" s="137" t="s">
        <v>119</v>
      </c>
      <c r="E17" s="133" t="s">
        <v>130</v>
      </c>
      <c r="F17" s="134"/>
      <c r="G17" s="134"/>
      <c r="H17" s="120" t="s">
        <v>284</v>
      </c>
      <c r="I17" s="130" t="s">
        <v>264</v>
      </c>
      <c r="J17" s="148"/>
      <c r="K17" s="149"/>
      <c r="AB17" s="5" t="s">
        <v>248</v>
      </c>
      <c r="AL17" s="5" t="s">
        <v>257</v>
      </c>
    </row>
    <row r="18" spans="2:45" ht="48" customHeight="1">
      <c r="B18" s="119"/>
      <c r="C18" s="120"/>
      <c r="D18" s="137"/>
      <c r="E18" s="135"/>
      <c r="F18" s="136"/>
      <c r="G18" s="136"/>
      <c r="H18" s="120"/>
      <c r="I18" s="150" t="s">
        <v>280</v>
      </c>
      <c r="J18" s="151"/>
      <c r="K18" s="51" t="s">
        <v>281</v>
      </c>
      <c r="L18" s="25" t="s">
        <v>117</v>
      </c>
      <c r="AB18" s="69" t="s">
        <v>243</v>
      </c>
      <c r="AC18" s="69" t="s">
        <v>245</v>
      </c>
      <c r="AD18" s="69" t="s">
        <v>246</v>
      </c>
      <c r="AE18" s="69" t="s">
        <v>247</v>
      </c>
      <c r="AF18" s="71" t="s">
        <v>252</v>
      </c>
      <c r="AG18" s="71" t="s">
        <v>253</v>
      </c>
      <c r="AH18" s="71" t="s">
        <v>254</v>
      </c>
      <c r="AI18" s="69" t="s">
        <v>255</v>
      </c>
      <c r="AJ18" s="70" t="s">
        <v>256</v>
      </c>
      <c r="AL18" s="69" t="s">
        <v>249</v>
      </c>
      <c r="AM18" s="69" t="s">
        <v>250</v>
      </c>
      <c r="AN18" s="69" t="s">
        <v>251</v>
      </c>
      <c r="AO18" s="71" t="s">
        <v>252</v>
      </c>
      <c r="AP18" s="71" t="s">
        <v>253</v>
      </c>
      <c r="AQ18" s="71" t="s">
        <v>254</v>
      </c>
      <c r="AR18" s="69" t="s">
        <v>255</v>
      </c>
      <c r="AS18" s="70" t="s">
        <v>256</v>
      </c>
    </row>
    <row r="19" spans="2:45" ht="22.5" customHeight="1">
      <c r="B19" s="7">
        <f>ROW()-18</f>
        <v>1</v>
      </c>
      <c r="C19" s="9" t="str">
        <f t="shared" ref="C19:C33" ca="1" si="0">IF(OR($L19="OK"),IFERROR(INDIRECT("個票"&amp;$B19&amp;"！$L$4"),""),"")</f>
        <v/>
      </c>
      <c r="D19" s="8" t="str">
        <f t="shared" ref="D19:D33" ca="1" si="1">IF(OR($L19="OK"),IFERROR(ASC(INDIRECT("個票"&amp;$B19&amp;"！$AG$4")),""),"")</f>
        <v/>
      </c>
      <c r="E19" s="138"/>
      <c r="F19" s="139"/>
      <c r="G19" s="139"/>
      <c r="H19" s="28" t="str">
        <f t="shared" ref="H19:H33" ca="1" si="2">IF(OR($L19="OK"),IFERROR(INDIRECT("個票"&amp;$B19&amp;"！$L$5"),""),"")</f>
        <v/>
      </c>
      <c r="I19" s="152" t="str">
        <f ca="1">IF(OR($L19="OK"),IFERROR(INDIRECT("個票"&amp;$B19&amp;"！$AH$15"),""),"")</f>
        <v/>
      </c>
      <c r="J19" s="153"/>
      <c r="K19" s="89">
        <f t="shared" ref="K19:K33" ca="1" si="3">SUM(I19:J19)</f>
        <v>0</v>
      </c>
      <c r="L19" s="25" t="str">
        <f ca="1">IFERROR(IF(INDIRECT("個票"&amp;$B19&amp;"！$AP$24")="NG","",INDIRECT("個票"&amp;$B19&amp;"！$AP$24")),"")</f>
        <v/>
      </c>
      <c r="AB19" s="70" t="str">
        <f t="shared" ref="AB19:AB33" ca="1" si="4">IF(OR($L19="OK"),IFERROR(INDIRECT("個票"&amp;$B19&amp;"！$L$4"),""),"")</f>
        <v/>
      </c>
      <c r="AC19" s="70" t="str">
        <f ca="1">IF($AD19&lt;&gt;"",(IF(AD$19="地方公共団体（市町村）","公立","私立")),"")</f>
        <v/>
      </c>
      <c r="AD19" s="70" t="str">
        <f t="shared" ref="AD19:AD33" ca="1" si="5">IF(OR($L19="OK"),IFERROR(INDIRECT("個票"&amp;$B19&amp;"！$AO$8"),""),"")</f>
        <v/>
      </c>
      <c r="AE19" s="70" t="str">
        <f t="shared" ref="AE19:AE33" ca="1" si="6">IF(OR($L19="OK"),IFERROR(INDIRECT("個票"&amp;$B19&amp;"！$AO$7"),""),"")</f>
        <v/>
      </c>
      <c r="AF19" s="70" t="str">
        <f t="shared" ref="AF19:AF33" ca="1" si="7">IF(OR($L19="OK"),IFERROR(INDIRECT("個票"&amp;$B19&amp;"！$E$33"),""),"")</f>
        <v/>
      </c>
      <c r="AG19" s="70" t="str">
        <f t="shared" ref="AG19:AG33" ca="1" si="8">IF(OR($L19="OK"),IFERROR(INDIRECT("個票"&amp;$B19&amp;"！$N$33"),""),"")</f>
        <v/>
      </c>
      <c r="AH19" s="70" t="str">
        <f t="shared" ref="AH19:AH33" ca="1" si="9">IF(OR($L19="OK"),IFERROR(INDIRECT("個票"&amp;$B19&amp;"！$AH$33"),""),"")</f>
        <v/>
      </c>
      <c r="AI19" s="70" t="str">
        <f t="shared" ref="AI19:AI33" ca="1" si="10">IF(OR($L19="OK"),IFERROR(INDIRECT("個票"&amp;$B19&amp;"！$E$29"),""),"")</f>
        <v/>
      </c>
      <c r="AJ19" s="72" t="str">
        <f t="shared" ref="AJ19:AJ33" ca="1" si="11">IF(OR($L19="OK"),IFERROR(INDIRECT("個票"&amp;$B19&amp;"！$E$30"),""),"")</f>
        <v/>
      </c>
      <c r="AL19" s="70" t="str">
        <f ca="1">IF($AD19&lt;&gt;"",(IF(#REF!="地方公共団体（市町村）","公立","私立")),"")</f>
        <v/>
      </c>
      <c r="AM19" s="70" t="str">
        <f t="shared" ref="AM19:AM33" ca="1" si="12">IF(OR($L19="OK"),IFERROR(INDIRECT("個票"&amp;$B19&amp;"！$AO$8"),""),"")</f>
        <v/>
      </c>
      <c r="AN19" s="70" t="str">
        <f t="shared" ref="AN19:AN33" ca="1" si="13">IF(OR($L19="OK"),IFERROR(INDIRECT("個票"&amp;$B19&amp;"！$L$4"),""),"")</f>
        <v/>
      </c>
      <c r="AO19" s="70" t="str">
        <f t="shared" ref="AO19:AO33" ca="1" si="14">IF(OR($L19="OK"),IFERROR(INDIRECT("個票"&amp;$B19&amp;"！$E$48"),""),"")</f>
        <v/>
      </c>
      <c r="AP19" s="70" t="str">
        <f t="shared" ref="AP19:AP33" ca="1" si="15">IF(OR($L19="OK"),IFERROR(INDIRECT("個票"&amp;$B19&amp;"！$N$48"),""),"")</f>
        <v/>
      </c>
      <c r="AQ19" s="70" t="str">
        <f t="shared" ref="AQ19:AQ33" ca="1" si="16">IF(OR($L19="OK"),IFERROR(INDIRECT("個票"&amp;$B19&amp;"！$AH$48"),""),"")</f>
        <v/>
      </c>
      <c r="AR19" s="70" t="str">
        <f t="shared" ref="AR19:AR33" ca="1" si="17">IF(OR($L19="OK"),IFERROR(INDIRECT("個票"&amp;$B19&amp;"！$AV$45"),""),"")</f>
        <v/>
      </c>
      <c r="AS19" s="72" t="str">
        <f t="shared" ref="AS19:AS33" ca="1" si="18">IF(OR($L19="OK"),IFERROR(INDIRECT("個票"&amp;$B19&amp;"！$G$45"),""),"")</f>
        <v/>
      </c>
    </row>
    <row r="20" spans="2:45" ht="22.5" customHeight="1">
      <c r="B20" s="7">
        <f t="shared" ref="B20:B33" si="19">ROW()-18</f>
        <v>2</v>
      </c>
      <c r="C20" s="9" t="str">
        <f t="shared" ca="1" si="0"/>
        <v/>
      </c>
      <c r="D20" s="8" t="str">
        <f t="shared" ca="1" si="1"/>
        <v/>
      </c>
      <c r="E20" s="138"/>
      <c r="F20" s="139"/>
      <c r="G20" s="139"/>
      <c r="H20" s="28" t="str">
        <f t="shared" ca="1" si="2"/>
        <v/>
      </c>
      <c r="I20" s="154" t="str">
        <f t="shared" ref="I20:I33" ca="1" si="20">IF(OR($L20="OK"),IFERROR(INDIRECT("個票"&amp;$B20&amp;"！$AH$15"),""),"")</f>
        <v/>
      </c>
      <c r="J20" s="155"/>
      <c r="K20" s="89">
        <f t="shared" ca="1" si="3"/>
        <v>0</v>
      </c>
      <c r="L20" s="25" t="str">
        <f ca="1">IFERROR(IF(INDIRECT("個票"&amp;$B20&amp;"！$AP$24")="NG","",INDIRECT("個票"&amp;$B20&amp;"！$AP$24")),"")</f>
        <v/>
      </c>
      <c r="AB20" s="70" t="str">
        <f t="shared" ca="1" si="4"/>
        <v/>
      </c>
      <c r="AC20" s="70" t="str">
        <f t="shared" ref="AC20:AC33" ca="1" si="21">IF($AD20&lt;&gt;"",(IF(AD$19="地方公共団体（市町村）","公立","私立")),"")</f>
        <v/>
      </c>
      <c r="AD20" s="70" t="str">
        <f t="shared" ca="1" si="5"/>
        <v/>
      </c>
      <c r="AE20" s="70" t="str">
        <f t="shared" ca="1" si="6"/>
        <v/>
      </c>
      <c r="AF20" s="70" t="str">
        <f t="shared" ca="1" si="7"/>
        <v/>
      </c>
      <c r="AG20" s="70" t="str">
        <f t="shared" ca="1" si="8"/>
        <v/>
      </c>
      <c r="AH20" s="70" t="str">
        <f t="shared" ca="1" si="9"/>
        <v/>
      </c>
      <c r="AI20" s="70" t="str">
        <f t="shared" ca="1" si="10"/>
        <v/>
      </c>
      <c r="AJ20" s="72" t="str">
        <f t="shared" ca="1" si="11"/>
        <v/>
      </c>
      <c r="AL20" s="70" t="str">
        <f ca="1">IF($AD20&lt;&gt;"",(IF(#REF!="地方公共団体（市町村）","公立","私立")),"")</f>
        <v/>
      </c>
      <c r="AM20" s="70" t="str">
        <f t="shared" ca="1" si="12"/>
        <v/>
      </c>
      <c r="AN20" s="70" t="str">
        <f t="shared" ca="1" si="13"/>
        <v/>
      </c>
      <c r="AO20" s="70" t="str">
        <f t="shared" ca="1" si="14"/>
        <v/>
      </c>
      <c r="AP20" s="70" t="str">
        <f t="shared" ca="1" si="15"/>
        <v/>
      </c>
      <c r="AQ20" s="70" t="str">
        <f t="shared" ca="1" si="16"/>
        <v/>
      </c>
      <c r="AR20" s="70" t="str">
        <f t="shared" ca="1" si="17"/>
        <v/>
      </c>
      <c r="AS20" s="72" t="str">
        <f t="shared" ca="1" si="18"/>
        <v/>
      </c>
    </row>
    <row r="21" spans="2:45" ht="22.5" customHeight="1">
      <c r="B21" s="7">
        <f t="shared" si="19"/>
        <v>3</v>
      </c>
      <c r="C21" s="9" t="str">
        <f t="shared" ca="1" si="0"/>
        <v/>
      </c>
      <c r="D21" s="8" t="str">
        <f t="shared" ca="1" si="1"/>
        <v/>
      </c>
      <c r="E21" s="138"/>
      <c r="F21" s="139"/>
      <c r="G21" s="139"/>
      <c r="H21" s="28" t="str">
        <f t="shared" ca="1" si="2"/>
        <v/>
      </c>
      <c r="I21" s="154" t="str">
        <f t="shared" ca="1" si="20"/>
        <v/>
      </c>
      <c r="J21" s="155"/>
      <c r="K21" s="89">
        <f t="shared" ca="1" si="3"/>
        <v>0</v>
      </c>
      <c r="L21" s="25" t="str">
        <f t="shared" ref="L21:L33" ca="1" si="22">IFERROR(IF(INDIRECT("個票"&amp;$B21&amp;"！$AP$24")="NG","",INDIRECT("個票"&amp;$B21&amp;"！$AP$24")),"")</f>
        <v/>
      </c>
      <c r="AB21" s="70" t="str">
        <f t="shared" ca="1" si="4"/>
        <v/>
      </c>
      <c r="AC21" s="70" t="str">
        <f t="shared" ca="1" si="21"/>
        <v/>
      </c>
      <c r="AD21" s="70" t="str">
        <f t="shared" ca="1" si="5"/>
        <v/>
      </c>
      <c r="AE21" s="70" t="str">
        <f t="shared" ca="1" si="6"/>
        <v/>
      </c>
      <c r="AF21" s="70" t="str">
        <f t="shared" ca="1" si="7"/>
        <v/>
      </c>
      <c r="AG21" s="70" t="str">
        <f t="shared" ca="1" si="8"/>
        <v/>
      </c>
      <c r="AH21" s="70" t="str">
        <f t="shared" ca="1" si="9"/>
        <v/>
      </c>
      <c r="AI21" s="70" t="str">
        <f t="shared" ca="1" si="10"/>
        <v/>
      </c>
      <c r="AJ21" s="72" t="str">
        <f t="shared" ca="1" si="11"/>
        <v/>
      </c>
      <c r="AL21" s="70" t="str">
        <f ca="1">IF($AD21&lt;&gt;"",(IF(#REF!="地方公共団体（市町村）","公立","私立")),"")</f>
        <v/>
      </c>
      <c r="AM21" s="70" t="str">
        <f t="shared" ca="1" si="12"/>
        <v/>
      </c>
      <c r="AN21" s="70" t="str">
        <f t="shared" ca="1" si="13"/>
        <v/>
      </c>
      <c r="AO21" s="70" t="str">
        <f t="shared" ca="1" si="14"/>
        <v/>
      </c>
      <c r="AP21" s="70" t="str">
        <f t="shared" ca="1" si="15"/>
        <v/>
      </c>
      <c r="AQ21" s="70" t="str">
        <f t="shared" ca="1" si="16"/>
        <v/>
      </c>
      <c r="AR21" s="70" t="str">
        <f t="shared" ca="1" si="17"/>
        <v/>
      </c>
      <c r="AS21" s="72" t="str">
        <f t="shared" ca="1" si="18"/>
        <v/>
      </c>
    </row>
    <row r="22" spans="2:45" ht="22.5" customHeight="1">
      <c r="B22" s="7">
        <f t="shared" si="19"/>
        <v>4</v>
      </c>
      <c r="C22" s="9" t="str">
        <f t="shared" ca="1" si="0"/>
        <v/>
      </c>
      <c r="D22" s="8" t="str">
        <f t="shared" ca="1" si="1"/>
        <v/>
      </c>
      <c r="E22" s="138"/>
      <c r="F22" s="139"/>
      <c r="G22" s="139"/>
      <c r="H22" s="28" t="str">
        <f t="shared" ca="1" si="2"/>
        <v/>
      </c>
      <c r="I22" s="154" t="str">
        <f t="shared" ca="1" si="20"/>
        <v/>
      </c>
      <c r="J22" s="155"/>
      <c r="K22" s="89">
        <f t="shared" ca="1" si="3"/>
        <v>0</v>
      </c>
      <c r="L22" s="25" t="str">
        <f t="shared" ca="1" si="22"/>
        <v/>
      </c>
      <c r="AB22" s="70" t="str">
        <f t="shared" ca="1" si="4"/>
        <v/>
      </c>
      <c r="AC22" s="70" t="str">
        <f t="shared" ca="1" si="21"/>
        <v/>
      </c>
      <c r="AD22" s="70" t="str">
        <f t="shared" ca="1" si="5"/>
        <v/>
      </c>
      <c r="AE22" s="70" t="str">
        <f t="shared" ca="1" si="6"/>
        <v/>
      </c>
      <c r="AF22" s="70" t="str">
        <f t="shared" ca="1" si="7"/>
        <v/>
      </c>
      <c r="AG22" s="70" t="str">
        <f t="shared" ca="1" si="8"/>
        <v/>
      </c>
      <c r="AH22" s="70" t="str">
        <f t="shared" ca="1" si="9"/>
        <v/>
      </c>
      <c r="AI22" s="70" t="str">
        <f t="shared" ca="1" si="10"/>
        <v/>
      </c>
      <c r="AJ22" s="72" t="str">
        <f t="shared" ca="1" si="11"/>
        <v/>
      </c>
      <c r="AL22" s="70" t="str">
        <f ca="1">IF($AD22&lt;&gt;"",(IF(#REF!="地方公共団体（市町村）","公立","私立")),"")</f>
        <v/>
      </c>
      <c r="AM22" s="70" t="str">
        <f t="shared" ca="1" si="12"/>
        <v/>
      </c>
      <c r="AN22" s="70" t="str">
        <f t="shared" ca="1" si="13"/>
        <v/>
      </c>
      <c r="AO22" s="70" t="str">
        <f t="shared" ca="1" si="14"/>
        <v/>
      </c>
      <c r="AP22" s="70" t="str">
        <f t="shared" ca="1" si="15"/>
        <v/>
      </c>
      <c r="AQ22" s="70" t="str">
        <f t="shared" ca="1" si="16"/>
        <v/>
      </c>
      <c r="AR22" s="70" t="str">
        <f t="shared" ca="1" si="17"/>
        <v/>
      </c>
      <c r="AS22" s="72" t="str">
        <f t="shared" ca="1" si="18"/>
        <v/>
      </c>
    </row>
    <row r="23" spans="2:45" ht="22.5" customHeight="1">
      <c r="B23" s="7">
        <f t="shared" si="19"/>
        <v>5</v>
      </c>
      <c r="C23" s="9" t="str">
        <f t="shared" ca="1" si="0"/>
        <v/>
      </c>
      <c r="D23" s="8" t="str">
        <f t="shared" ca="1" si="1"/>
        <v/>
      </c>
      <c r="E23" s="138"/>
      <c r="F23" s="139"/>
      <c r="G23" s="139"/>
      <c r="H23" s="28" t="str">
        <f t="shared" ca="1" si="2"/>
        <v/>
      </c>
      <c r="I23" s="154" t="str">
        <f t="shared" ca="1" si="20"/>
        <v/>
      </c>
      <c r="J23" s="155"/>
      <c r="K23" s="89">
        <f t="shared" ca="1" si="3"/>
        <v>0</v>
      </c>
      <c r="L23" s="25" t="str">
        <f t="shared" ca="1" si="22"/>
        <v/>
      </c>
      <c r="AB23" s="70" t="str">
        <f t="shared" ca="1" si="4"/>
        <v/>
      </c>
      <c r="AC23" s="70" t="str">
        <f t="shared" ca="1" si="21"/>
        <v/>
      </c>
      <c r="AD23" s="70" t="str">
        <f t="shared" ca="1" si="5"/>
        <v/>
      </c>
      <c r="AE23" s="70" t="str">
        <f t="shared" ca="1" si="6"/>
        <v/>
      </c>
      <c r="AF23" s="70" t="str">
        <f t="shared" ca="1" si="7"/>
        <v/>
      </c>
      <c r="AG23" s="70" t="str">
        <f t="shared" ca="1" si="8"/>
        <v/>
      </c>
      <c r="AH23" s="70" t="str">
        <f t="shared" ca="1" si="9"/>
        <v/>
      </c>
      <c r="AI23" s="70" t="str">
        <f t="shared" ca="1" si="10"/>
        <v/>
      </c>
      <c r="AJ23" s="72" t="str">
        <f t="shared" ca="1" si="11"/>
        <v/>
      </c>
      <c r="AL23" s="70" t="str">
        <f ca="1">IF($AD23&lt;&gt;"",(IF(#REF!="地方公共団体（市町村）","公立","私立")),"")</f>
        <v/>
      </c>
      <c r="AM23" s="70" t="str">
        <f t="shared" ca="1" si="12"/>
        <v/>
      </c>
      <c r="AN23" s="70" t="str">
        <f t="shared" ca="1" si="13"/>
        <v/>
      </c>
      <c r="AO23" s="70" t="str">
        <f t="shared" ca="1" si="14"/>
        <v/>
      </c>
      <c r="AP23" s="70" t="str">
        <f t="shared" ca="1" si="15"/>
        <v/>
      </c>
      <c r="AQ23" s="70" t="str">
        <f t="shared" ca="1" si="16"/>
        <v/>
      </c>
      <c r="AR23" s="70" t="str">
        <f t="shared" ca="1" si="17"/>
        <v/>
      </c>
      <c r="AS23" s="72" t="str">
        <f t="shared" ca="1" si="18"/>
        <v/>
      </c>
    </row>
    <row r="24" spans="2:45" ht="22.5" customHeight="1">
      <c r="B24" s="7">
        <f t="shared" si="19"/>
        <v>6</v>
      </c>
      <c r="C24" s="9" t="str">
        <f t="shared" ca="1" si="0"/>
        <v/>
      </c>
      <c r="D24" s="8" t="str">
        <f t="shared" ca="1" si="1"/>
        <v/>
      </c>
      <c r="E24" s="138"/>
      <c r="F24" s="139"/>
      <c r="G24" s="139"/>
      <c r="H24" s="28" t="str">
        <f t="shared" ca="1" si="2"/>
        <v/>
      </c>
      <c r="I24" s="154" t="str">
        <f t="shared" ca="1" si="20"/>
        <v/>
      </c>
      <c r="J24" s="155"/>
      <c r="K24" s="89">
        <f t="shared" ca="1" si="3"/>
        <v>0</v>
      </c>
      <c r="L24" s="25" t="str">
        <f t="shared" ca="1" si="22"/>
        <v/>
      </c>
      <c r="AB24" s="70" t="str">
        <f t="shared" ca="1" si="4"/>
        <v/>
      </c>
      <c r="AC24" s="70" t="str">
        <f t="shared" ca="1" si="21"/>
        <v/>
      </c>
      <c r="AD24" s="70" t="str">
        <f t="shared" ca="1" si="5"/>
        <v/>
      </c>
      <c r="AE24" s="70" t="str">
        <f t="shared" ca="1" si="6"/>
        <v/>
      </c>
      <c r="AF24" s="70" t="str">
        <f t="shared" ca="1" si="7"/>
        <v/>
      </c>
      <c r="AG24" s="70" t="str">
        <f t="shared" ca="1" si="8"/>
        <v/>
      </c>
      <c r="AH24" s="70" t="str">
        <f t="shared" ca="1" si="9"/>
        <v/>
      </c>
      <c r="AI24" s="70" t="str">
        <f t="shared" ca="1" si="10"/>
        <v/>
      </c>
      <c r="AJ24" s="72" t="str">
        <f t="shared" ca="1" si="11"/>
        <v/>
      </c>
      <c r="AL24" s="70" t="str">
        <f ca="1">IF($AD24&lt;&gt;"",(IF(#REF!="地方公共団体（市町村）","公立","私立")),"")</f>
        <v/>
      </c>
      <c r="AM24" s="70" t="str">
        <f t="shared" ca="1" si="12"/>
        <v/>
      </c>
      <c r="AN24" s="70" t="str">
        <f t="shared" ca="1" si="13"/>
        <v/>
      </c>
      <c r="AO24" s="70" t="str">
        <f t="shared" ca="1" si="14"/>
        <v/>
      </c>
      <c r="AP24" s="70" t="str">
        <f t="shared" ca="1" si="15"/>
        <v/>
      </c>
      <c r="AQ24" s="70" t="str">
        <f t="shared" ca="1" si="16"/>
        <v/>
      </c>
      <c r="AR24" s="70" t="str">
        <f t="shared" ca="1" si="17"/>
        <v/>
      </c>
      <c r="AS24" s="72" t="str">
        <f t="shared" ca="1" si="18"/>
        <v/>
      </c>
    </row>
    <row r="25" spans="2:45" ht="22.5" customHeight="1">
      <c r="B25" s="7">
        <f t="shared" si="19"/>
        <v>7</v>
      </c>
      <c r="C25" s="9" t="str">
        <f t="shared" ca="1" si="0"/>
        <v/>
      </c>
      <c r="D25" s="8" t="str">
        <f t="shared" ca="1" si="1"/>
        <v/>
      </c>
      <c r="E25" s="138"/>
      <c r="F25" s="139"/>
      <c r="G25" s="139"/>
      <c r="H25" s="28" t="str">
        <f t="shared" ca="1" si="2"/>
        <v/>
      </c>
      <c r="I25" s="154" t="str">
        <f t="shared" ca="1" si="20"/>
        <v/>
      </c>
      <c r="J25" s="155"/>
      <c r="K25" s="89">
        <f t="shared" ca="1" si="3"/>
        <v>0</v>
      </c>
      <c r="L25" s="25" t="str">
        <f t="shared" ca="1" si="22"/>
        <v/>
      </c>
      <c r="AB25" s="70" t="str">
        <f t="shared" ca="1" si="4"/>
        <v/>
      </c>
      <c r="AC25" s="70" t="str">
        <f t="shared" ca="1" si="21"/>
        <v/>
      </c>
      <c r="AD25" s="70" t="str">
        <f t="shared" ca="1" si="5"/>
        <v/>
      </c>
      <c r="AE25" s="70" t="str">
        <f t="shared" ca="1" si="6"/>
        <v/>
      </c>
      <c r="AF25" s="70" t="str">
        <f t="shared" ca="1" si="7"/>
        <v/>
      </c>
      <c r="AG25" s="70" t="str">
        <f t="shared" ca="1" si="8"/>
        <v/>
      </c>
      <c r="AH25" s="70" t="str">
        <f t="shared" ca="1" si="9"/>
        <v/>
      </c>
      <c r="AI25" s="70" t="str">
        <f t="shared" ca="1" si="10"/>
        <v/>
      </c>
      <c r="AJ25" s="72" t="str">
        <f t="shared" ca="1" si="11"/>
        <v/>
      </c>
      <c r="AL25" s="70" t="str">
        <f ca="1">IF($AD25&lt;&gt;"",(IF(#REF!="地方公共団体（市町村）","公立","私立")),"")</f>
        <v/>
      </c>
      <c r="AM25" s="70" t="str">
        <f t="shared" ca="1" si="12"/>
        <v/>
      </c>
      <c r="AN25" s="70" t="str">
        <f t="shared" ca="1" si="13"/>
        <v/>
      </c>
      <c r="AO25" s="70" t="str">
        <f t="shared" ca="1" si="14"/>
        <v/>
      </c>
      <c r="AP25" s="70" t="str">
        <f t="shared" ca="1" si="15"/>
        <v/>
      </c>
      <c r="AQ25" s="70" t="str">
        <f t="shared" ca="1" si="16"/>
        <v/>
      </c>
      <c r="AR25" s="70" t="str">
        <f t="shared" ca="1" si="17"/>
        <v/>
      </c>
      <c r="AS25" s="72" t="str">
        <f t="shared" ca="1" si="18"/>
        <v/>
      </c>
    </row>
    <row r="26" spans="2:45" ht="22.5" customHeight="1">
      <c r="B26" s="7">
        <f t="shared" si="19"/>
        <v>8</v>
      </c>
      <c r="C26" s="9" t="str">
        <f t="shared" ca="1" si="0"/>
        <v/>
      </c>
      <c r="D26" s="8" t="str">
        <f t="shared" ca="1" si="1"/>
        <v/>
      </c>
      <c r="E26" s="138"/>
      <c r="F26" s="139"/>
      <c r="G26" s="139"/>
      <c r="H26" s="28" t="str">
        <f t="shared" ca="1" si="2"/>
        <v/>
      </c>
      <c r="I26" s="154" t="str">
        <f t="shared" ca="1" si="20"/>
        <v/>
      </c>
      <c r="J26" s="155"/>
      <c r="K26" s="89">
        <f t="shared" ca="1" si="3"/>
        <v>0</v>
      </c>
      <c r="L26" s="25" t="str">
        <f t="shared" ca="1" si="22"/>
        <v/>
      </c>
      <c r="AB26" s="70" t="str">
        <f t="shared" ca="1" si="4"/>
        <v/>
      </c>
      <c r="AC26" s="70" t="str">
        <f t="shared" ca="1" si="21"/>
        <v/>
      </c>
      <c r="AD26" s="70" t="str">
        <f t="shared" ca="1" si="5"/>
        <v/>
      </c>
      <c r="AE26" s="70" t="str">
        <f t="shared" ca="1" si="6"/>
        <v/>
      </c>
      <c r="AF26" s="70" t="str">
        <f t="shared" ca="1" si="7"/>
        <v/>
      </c>
      <c r="AG26" s="70" t="str">
        <f t="shared" ca="1" si="8"/>
        <v/>
      </c>
      <c r="AH26" s="70" t="str">
        <f t="shared" ca="1" si="9"/>
        <v/>
      </c>
      <c r="AI26" s="70" t="str">
        <f t="shared" ca="1" si="10"/>
        <v/>
      </c>
      <c r="AJ26" s="72" t="str">
        <f t="shared" ca="1" si="11"/>
        <v/>
      </c>
      <c r="AL26" s="70" t="str">
        <f ca="1">IF($AD26&lt;&gt;"",(IF(#REF!="地方公共団体（市町村）","公立","私立")),"")</f>
        <v/>
      </c>
      <c r="AM26" s="70" t="str">
        <f t="shared" ca="1" si="12"/>
        <v/>
      </c>
      <c r="AN26" s="70" t="str">
        <f t="shared" ca="1" si="13"/>
        <v/>
      </c>
      <c r="AO26" s="70" t="str">
        <f t="shared" ca="1" si="14"/>
        <v/>
      </c>
      <c r="AP26" s="70" t="str">
        <f t="shared" ca="1" si="15"/>
        <v/>
      </c>
      <c r="AQ26" s="70" t="str">
        <f t="shared" ca="1" si="16"/>
        <v/>
      </c>
      <c r="AR26" s="70" t="str">
        <f t="shared" ca="1" si="17"/>
        <v/>
      </c>
      <c r="AS26" s="72" t="str">
        <f t="shared" ca="1" si="18"/>
        <v/>
      </c>
    </row>
    <row r="27" spans="2:45" ht="22.5" customHeight="1">
      <c r="B27" s="7">
        <f t="shared" si="19"/>
        <v>9</v>
      </c>
      <c r="C27" s="9" t="str">
        <f t="shared" ca="1" si="0"/>
        <v/>
      </c>
      <c r="D27" s="8" t="str">
        <f t="shared" ca="1" si="1"/>
        <v/>
      </c>
      <c r="E27" s="138"/>
      <c r="F27" s="139"/>
      <c r="G27" s="139"/>
      <c r="H27" s="28" t="str">
        <f t="shared" ca="1" si="2"/>
        <v/>
      </c>
      <c r="I27" s="154" t="str">
        <f t="shared" ca="1" si="20"/>
        <v/>
      </c>
      <c r="J27" s="155"/>
      <c r="K27" s="89">
        <f t="shared" ca="1" si="3"/>
        <v>0</v>
      </c>
      <c r="L27" s="25" t="str">
        <f t="shared" ca="1" si="22"/>
        <v/>
      </c>
      <c r="AB27" s="70" t="str">
        <f t="shared" ca="1" si="4"/>
        <v/>
      </c>
      <c r="AC27" s="70" t="str">
        <f t="shared" ca="1" si="21"/>
        <v/>
      </c>
      <c r="AD27" s="70" t="str">
        <f t="shared" ca="1" si="5"/>
        <v/>
      </c>
      <c r="AE27" s="70" t="str">
        <f t="shared" ca="1" si="6"/>
        <v/>
      </c>
      <c r="AF27" s="70" t="str">
        <f t="shared" ca="1" si="7"/>
        <v/>
      </c>
      <c r="AG27" s="70" t="str">
        <f t="shared" ca="1" si="8"/>
        <v/>
      </c>
      <c r="AH27" s="70" t="str">
        <f t="shared" ca="1" si="9"/>
        <v/>
      </c>
      <c r="AI27" s="70" t="str">
        <f t="shared" ca="1" si="10"/>
        <v/>
      </c>
      <c r="AJ27" s="72" t="str">
        <f t="shared" ca="1" si="11"/>
        <v/>
      </c>
      <c r="AL27" s="70" t="str">
        <f ca="1">IF($AD27&lt;&gt;"",(IF(#REF!="地方公共団体（市町村）","公立","私立")),"")</f>
        <v/>
      </c>
      <c r="AM27" s="70" t="str">
        <f t="shared" ca="1" si="12"/>
        <v/>
      </c>
      <c r="AN27" s="70" t="str">
        <f t="shared" ca="1" si="13"/>
        <v/>
      </c>
      <c r="AO27" s="70" t="str">
        <f t="shared" ca="1" si="14"/>
        <v/>
      </c>
      <c r="AP27" s="70" t="str">
        <f t="shared" ca="1" si="15"/>
        <v/>
      </c>
      <c r="AQ27" s="70" t="str">
        <f t="shared" ca="1" si="16"/>
        <v/>
      </c>
      <c r="AR27" s="70" t="str">
        <f t="shared" ca="1" si="17"/>
        <v/>
      </c>
      <c r="AS27" s="72" t="str">
        <f t="shared" ca="1" si="18"/>
        <v/>
      </c>
    </row>
    <row r="28" spans="2:45" ht="22.5" customHeight="1">
      <c r="B28" s="7">
        <f t="shared" si="19"/>
        <v>10</v>
      </c>
      <c r="C28" s="9" t="str">
        <f t="shared" ca="1" si="0"/>
        <v/>
      </c>
      <c r="D28" s="8" t="str">
        <f t="shared" ca="1" si="1"/>
        <v/>
      </c>
      <c r="E28" s="138"/>
      <c r="F28" s="139"/>
      <c r="G28" s="139"/>
      <c r="H28" s="28" t="str">
        <f t="shared" ca="1" si="2"/>
        <v/>
      </c>
      <c r="I28" s="154" t="str">
        <f t="shared" ca="1" si="20"/>
        <v/>
      </c>
      <c r="J28" s="155"/>
      <c r="K28" s="89">
        <f t="shared" ca="1" si="3"/>
        <v>0</v>
      </c>
      <c r="L28" s="25" t="str">
        <f t="shared" ca="1" si="22"/>
        <v/>
      </c>
      <c r="AB28" s="70" t="str">
        <f t="shared" ca="1" si="4"/>
        <v/>
      </c>
      <c r="AC28" s="70" t="str">
        <f t="shared" ca="1" si="21"/>
        <v/>
      </c>
      <c r="AD28" s="70" t="str">
        <f t="shared" ca="1" si="5"/>
        <v/>
      </c>
      <c r="AE28" s="70" t="str">
        <f t="shared" ca="1" si="6"/>
        <v/>
      </c>
      <c r="AF28" s="70" t="str">
        <f t="shared" ca="1" si="7"/>
        <v/>
      </c>
      <c r="AG28" s="70" t="str">
        <f t="shared" ca="1" si="8"/>
        <v/>
      </c>
      <c r="AH28" s="70" t="str">
        <f t="shared" ca="1" si="9"/>
        <v/>
      </c>
      <c r="AI28" s="70" t="str">
        <f t="shared" ca="1" si="10"/>
        <v/>
      </c>
      <c r="AJ28" s="72" t="str">
        <f t="shared" ca="1" si="11"/>
        <v/>
      </c>
      <c r="AL28" s="70" t="str">
        <f ca="1">IF($AD28&lt;&gt;"",(IF(#REF!="地方公共団体（市町村）","公立","私立")),"")</f>
        <v/>
      </c>
      <c r="AM28" s="70" t="str">
        <f t="shared" ca="1" si="12"/>
        <v/>
      </c>
      <c r="AN28" s="70" t="str">
        <f t="shared" ca="1" si="13"/>
        <v/>
      </c>
      <c r="AO28" s="70" t="str">
        <f t="shared" ca="1" si="14"/>
        <v/>
      </c>
      <c r="AP28" s="70" t="str">
        <f t="shared" ca="1" si="15"/>
        <v/>
      </c>
      <c r="AQ28" s="70" t="str">
        <f t="shared" ca="1" si="16"/>
        <v/>
      </c>
      <c r="AR28" s="70" t="str">
        <f t="shared" ca="1" si="17"/>
        <v/>
      </c>
      <c r="AS28" s="72" t="str">
        <f t="shared" ca="1" si="18"/>
        <v/>
      </c>
    </row>
    <row r="29" spans="2:45" ht="22.5" customHeight="1">
      <c r="B29" s="7">
        <f t="shared" si="19"/>
        <v>11</v>
      </c>
      <c r="C29" s="9" t="str">
        <f t="shared" ca="1" si="0"/>
        <v/>
      </c>
      <c r="D29" s="8" t="str">
        <f t="shared" ca="1" si="1"/>
        <v/>
      </c>
      <c r="E29" s="138"/>
      <c r="F29" s="139"/>
      <c r="G29" s="139"/>
      <c r="H29" s="28" t="str">
        <f t="shared" ca="1" si="2"/>
        <v/>
      </c>
      <c r="I29" s="154" t="str">
        <f t="shared" ca="1" si="20"/>
        <v/>
      </c>
      <c r="J29" s="155"/>
      <c r="K29" s="89">
        <f t="shared" ca="1" si="3"/>
        <v>0</v>
      </c>
      <c r="L29" s="25" t="str">
        <f t="shared" ca="1" si="22"/>
        <v/>
      </c>
      <c r="AB29" s="70" t="str">
        <f t="shared" ca="1" si="4"/>
        <v/>
      </c>
      <c r="AC29" s="70" t="str">
        <f t="shared" ca="1" si="21"/>
        <v/>
      </c>
      <c r="AD29" s="70" t="str">
        <f t="shared" ca="1" si="5"/>
        <v/>
      </c>
      <c r="AE29" s="70" t="str">
        <f t="shared" ca="1" si="6"/>
        <v/>
      </c>
      <c r="AF29" s="70" t="str">
        <f t="shared" ca="1" si="7"/>
        <v/>
      </c>
      <c r="AG29" s="70" t="str">
        <f t="shared" ca="1" si="8"/>
        <v/>
      </c>
      <c r="AH29" s="70" t="str">
        <f t="shared" ca="1" si="9"/>
        <v/>
      </c>
      <c r="AI29" s="70" t="str">
        <f t="shared" ca="1" si="10"/>
        <v/>
      </c>
      <c r="AJ29" s="72" t="str">
        <f t="shared" ca="1" si="11"/>
        <v/>
      </c>
      <c r="AL29" s="70" t="str">
        <f ca="1">IF($AD29&lt;&gt;"",(IF(#REF!="地方公共団体（市町村）","公立","私立")),"")</f>
        <v/>
      </c>
      <c r="AM29" s="70" t="str">
        <f t="shared" ca="1" si="12"/>
        <v/>
      </c>
      <c r="AN29" s="70" t="str">
        <f t="shared" ca="1" si="13"/>
        <v/>
      </c>
      <c r="AO29" s="70" t="str">
        <f t="shared" ca="1" si="14"/>
        <v/>
      </c>
      <c r="AP29" s="70" t="str">
        <f t="shared" ca="1" si="15"/>
        <v/>
      </c>
      <c r="AQ29" s="70" t="str">
        <f t="shared" ca="1" si="16"/>
        <v/>
      </c>
      <c r="AR29" s="70" t="str">
        <f t="shared" ca="1" si="17"/>
        <v/>
      </c>
      <c r="AS29" s="72" t="str">
        <f t="shared" ca="1" si="18"/>
        <v/>
      </c>
    </row>
    <row r="30" spans="2:45" ht="22.5" customHeight="1">
      <c r="B30" s="7">
        <f t="shared" si="19"/>
        <v>12</v>
      </c>
      <c r="C30" s="9" t="str">
        <f t="shared" ca="1" si="0"/>
        <v/>
      </c>
      <c r="D30" s="8" t="str">
        <f t="shared" ca="1" si="1"/>
        <v/>
      </c>
      <c r="E30" s="138"/>
      <c r="F30" s="139"/>
      <c r="G30" s="139"/>
      <c r="H30" s="28" t="str">
        <f t="shared" ca="1" si="2"/>
        <v/>
      </c>
      <c r="I30" s="154" t="str">
        <f t="shared" ca="1" si="20"/>
        <v/>
      </c>
      <c r="J30" s="155"/>
      <c r="K30" s="89">
        <f t="shared" ca="1" si="3"/>
        <v>0</v>
      </c>
      <c r="L30" s="25" t="str">
        <f t="shared" ca="1" si="22"/>
        <v/>
      </c>
      <c r="AB30" s="70" t="str">
        <f t="shared" ca="1" si="4"/>
        <v/>
      </c>
      <c r="AC30" s="70" t="str">
        <f t="shared" ca="1" si="21"/>
        <v/>
      </c>
      <c r="AD30" s="70" t="str">
        <f t="shared" ca="1" si="5"/>
        <v/>
      </c>
      <c r="AE30" s="70" t="str">
        <f t="shared" ca="1" si="6"/>
        <v/>
      </c>
      <c r="AF30" s="70" t="str">
        <f t="shared" ca="1" si="7"/>
        <v/>
      </c>
      <c r="AG30" s="70" t="str">
        <f t="shared" ca="1" si="8"/>
        <v/>
      </c>
      <c r="AH30" s="70" t="str">
        <f t="shared" ca="1" si="9"/>
        <v/>
      </c>
      <c r="AI30" s="70" t="str">
        <f t="shared" ca="1" si="10"/>
        <v/>
      </c>
      <c r="AJ30" s="72" t="str">
        <f t="shared" ca="1" si="11"/>
        <v/>
      </c>
      <c r="AL30" s="70" t="str">
        <f ca="1">IF($AD30&lt;&gt;"",(IF(#REF!="地方公共団体（市町村）","公立","私立")),"")</f>
        <v/>
      </c>
      <c r="AM30" s="70" t="str">
        <f t="shared" ca="1" si="12"/>
        <v/>
      </c>
      <c r="AN30" s="70" t="str">
        <f t="shared" ca="1" si="13"/>
        <v/>
      </c>
      <c r="AO30" s="70" t="str">
        <f t="shared" ca="1" si="14"/>
        <v/>
      </c>
      <c r="AP30" s="70" t="str">
        <f t="shared" ca="1" si="15"/>
        <v/>
      </c>
      <c r="AQ30" s="70" t="str">
        <f t="shared" ca="1" si="16"/>
        <v/>
      </c>
      <c r="AR30" s="70" t="str">
        <f t="shared" ca="1" si="17"/>
        <v/>
      </c>
      <c r="AS30" s="72" t="str">
        <f t="shared" ca="1" si="18"/>
        <v/>
      </c>
    </row>
    <row r="31" spans="2:45" ht="22.5" customHeight="1">
      <c r="B31" s="7">
        <f t="shared" si="19"/>
        <v>13</v>
      </c>
      <c r="C31" s="9" t="str">
        <f t="shared" ca="1" si="0"/>
        <v/>
      </c>
      <c r="D31" s="8" t="str">
        <f t="shared" ca="1" si="1"/>
        <v/>
      </c>
      <c r="E31" s="138"/>
      <c r="F31" s="139"/>
      <c r="G31" s="139"/>
      <c r="H31" s="28" t="str">
        <f t="shared" ca="1" si="2"/>
        <v/>
      </c>
      <c r="I31" s="154" t="str">
        <f t="shared" ca="1" si="20"/>
        <v/>
      </c>
      <c r="J31" s="155"/>
      <c r="K31" s="89">
        <f t="shared" ca="1" si="3"/>
        <v>0</v>
      </c>
      <c r="L31" s="25" t="str">
        <f t="shared" ca="1" si="22"/>
        <v/>
      </c>
      <c r="AB31" s="70" t="str">
        <f t="shared" ca="1" si="4"/>
        <v/>
      </c>
      <c r="AC31" s="70" t="str">
        <f t="shared" ca="1" si="21"/>
        <v/>
      </c>
      <c r="AD31" s="70" t="str">
        <f t="shared" ca="1" si="5"/>
        <v/>
      </c>
      <c r="AE31" s="70" t="str">
        <f t="shared" ca="1" si="6"/>
        <v/>
      </c>
      <c r="AF31" s="70" t="str">
        <f t="shared" ca="1" si="7"/>
        <v/>
      </c>
      <c r="AG31" s="70" t="str">
        <f t="shared" ca="1" si="8"/>
        <v/>
      </c>
      <c r="AH31" s="70" t="str">
        <f t="shared" ca="1" si="9"/>
        <v/>
      </c>
      <c r="AI31" s="70" t="str">
        <f t="shared" ca="1" si="10"/>
        <v/>
      </c>
      <c r="AJ31" s="72" t="str">
        <f t="shared" ca="1" si="11"/>
        <v/>
      </c>
      <c r="AL31" s="70" t="str">
        <f ca="1">IF($AD31&lt;&gt;"",(IF(#REF!="地方公共団体（市町村）","公立","私立")),"")</f>
        <v/>
      </c>
      <c r="AM31" s="70" t="str">
        <f t="shared" ca="1" si="12"/>
        <v/>
      </c>
      <c r="AN31" s="70" t="str">
        <f t="shared" ca="1" si="13"/>
        <v/>
      </c>
      <c r="AO31" s="70" t="str">
        <f t="shared" ca="1" si="14"/>
        <v/>
      </c>
      <c r="AP31" s="70" t="str">
        <f t="shared" ca="1" si="15"/>
        <v/>
      </c>
      <c r="AQ31" s="70" t="str">
        <f t="shared" ca="1" si="16"/>
        <v/>
      </c>
      <c r="AR31" s="70" t="str">
        <f t="shared" ca="1" si="17"/>
        <v/>
      </c>
      <c r="AS31" s="72" t="str">
        <f t="shared" ca="1" si="18"/>
        <v/>
      </c>
    </row>
    <row r="32" spans="2:45" ht="22.5" customHeight="1">
      <c r="B32" s="7">
        <f t="shared" si="19"/>
        <v>14</v>
      </c>
      <c r="C32" s="9" t="str">
        <f t="shared" ca="1" si="0"/>
        <v/>
      </c>
      <c r="D32" s="8" t="str">
        <f t="shared" ca="1" si="1"/>
        <v/>
      </c>
      <c r="E32" s="138"/>
      <c r="F32" s="139"/>
      <c r="G32" s="139"/>
      <c r="H32" s="28" t="str">
        <f t="shared" ca="1" si="2"/>
        <v/>
      </c>
      <c r="I32" s="154" t="str">
        <f t="shared" ca="1" si="20"/>
        <v/>
      </c>
      <c r="J32" s="155"/>
      <c r="K32" s="89">
        <f t="shared" ca="1" si="3"/>
        <v>0</v>
      </c>
      <c r="L32" s="25" t="str">
        <f t="shared" ca="1" si="22"/>
        <v/>
      </c>
      <c r="AB32" s="70" t="str">
        <f t="shared" ca="1" si="4"/>
        <v/>
      </c>
      <c r="AC32" s="70" t="str">
        <f t="shared" ca="1" si="21"/>
        <v/>
      </c>
      <c r="AD32" s="70" t="str">
        <f t="shared" ca="1" si="5"/>
        <v/>
      </c>
      <c r="AE32" s="70" t="str">
        <f t="shared" ca="1" si="6"/>
        <v/>
      </c>
      <c r="AF32" s="70" t="str">
        <f t="shared" ca="1" si="7"/>
        <v/>
      </c>
      <c r="AG32" s="70" t="str">
        <f t="shared" ca="1" si="8"/>
        <v/>
      </c>
      <c r="AH32" s="70" t="str">
        <f t="shared" ca="1" si="9"/>
        <v/>
      </c>
      <c r="AI32" s="70" t="str">
        <f t="shared" ca="1" si="10"/>
        <v/>
      </c>
      <c r="AJ32" s="72" t="str">
        <f t="shared" ca="1" si="11"/>
        <v/>
      </c>
      <c r="AL32" s="70" t="str">
        <f ca="1">IF($AD32&lt;&gt;"",(IF(#REF!="地方公共団体（市町村）","公立","私立")),"")</f>
        <v/>
      </c>
      <c r="AM32" s="70" t="str">
        <f t="shared" ca="1" si="12"/>
        <v/>
      </c>
      <c r="AN32" s="70" t="str">
        <f t="shared" ca="1" si="13"/>
        <v/>
      </c>
      <c r="AO32" s="70" t="str">
        <f t="shared" ca="1" si="14"/>
        <v/>
      </c>
      <c r="AP32" s="70" t="str">
        <f t="shared" ca="1" si="15"/>
        <v/>
      </c>
      <c r="AQ32" s="70" t="str">
        <f t="shared" ca="1" si="16"/>
        <v/>
      </c>
      <c r="AR32" s="70" t="str">
        <f t="shared" ca="1" si="17"/>
        <v/>
      </c>
      <c r="AS32" s="72" t="str">
        <f t="shared" ca="1" si="18"/>
        <v/>
      </c>
    </row>
    <row r="33" spans="2:45" ht="22.5" customHeight="1">
      <c r="B33" s="7">
        <f t="shared" si="19"/>
        <v>15</v>
      </c>
      <c r="C33" s="9" t="str">
        <f t="shared" ca="1" si="0"/>
        <v/>
      </c>
      <c r="D33" s="8" t="str">
        <f t="shared" ca="1" si="1"/>
        <v/>
      </c>
      <c r="E33" s="138"/>
      <c r="F33" s="139"/>
      <c r="G33" s="139"/>
      <c r="H33" s="28" t="str">
        <f t="shared" ca="1" si="2"/>
        <v/>
      </c>
      <c r="I33" s="154" t="str">
        <f t="shared" ca="1" si="20"/>
        <v/>
      </c>
      <c r="J33" s="155"/>
      <c r="K33" s="89">
        <f t="shared" ca="1" si="3"/>
        <v>0</v>
      </c>
      <c r="L33" s="25" t="str">
        <f t="shared" ca="1" si="22"/>
        <v/>
      </c>
      <c r="AB33" s="70" t="str">
        <f t="shared" ca="1" si="4"/>
        <v/>
      </c>
      <c r="AC33" s="70" t="str">
        <f t="shared" ca="1" si="21"/>
        <v/>
      </c>
      <c r="AD33" s="70" t="str">
        <f t="shared" ca="1" si="5"/>
        <v/>
      </c>
      <c r="AE33" s="70" t="str">
        <f t="shared" ca="1" si="6"/>
        <v/>
      </c>
      <c r="AF33" s="70" t="str">
        <f t="shared" ca="1" si="7"/>
        <v/>
      </c>
      <c r="AG33" s="70" t="str">
        <f t="shared" ca="1" si="8"/>
        <v/>
      </c>
      <c r="AH33" s="70" t="str">
        <f t="shared" ca="1" si="9"/>
        <v/>
      </c>
      <c r="AI33" s="70" t="str">
        <f t="shared" ca="1" si="10"/>
        <v/>
      </c>
      <c r="AJ33" s="72" t="str">
        <f t="shared" ca="1" si="11"/>
        <v/>
      </c>
      <c r="AL33" s="70" t="str">
        <f ca="1">IF($AD33&lt;&gt;"",(IF(#REF!="地方公共団体（市町村）","公立","私立")),"")</f>
        <v/>
      </c>
      <c r="AM33" s="70" t="str">
        <f t="shared" ca="1" si="12"/>
        <v/>
      </c>
      <c r="AN33" s="70" t="str">
        <f t="shared" ca="1" si="13"/>
        <v/>
      </c>
      <c r="AO33" s="70" t="str">
        <f t="shared" ca="1" si="14"/>
        <v/>
      </c>
      <c r="AP33" s="70" t="str">
        <f t="shared" ca="1" si="15"/>
        <v/>
      </c>
      <c r="AQ33" s="70" t="str">
        <f t="shared" ca="1" si="16"/>
        <v/>
      </c>
      <c r="AR33" s="70" t="str">
        <f t="shared" ca="1" si="17"/>
        <v/>
      </c>
      <c r="AS33" s="72" t="str">
        <f t="shared" ca="1" si="18"/>
        <v/>
      </c>
    </row>
  </sheetData>
  <sheetProtection algorithmName="SHA-512" hashValue="QwN68KqIvR2ME4LTxufjHnxV1CzuZyamEcOYbk8QF0+4ToXGq93f3h7BP3xIsVlfkGECoiL0WyUD1MM6Hb0zbw==" saltValue="22H4VceEp/ojyyXxyNEl/A==" spinCount="100000" sheet="1" selectLockedCells="1" autoFilter="0"/>
  <mergeCells count="60">
    <mergeCell ref="I29:J29"/>
    <mergeCell ref="I30:J30"/>
    <mergeCell ref="I31:J31"/>
    <mergeCell ref="I32:J32"/>
    <mergeCell ref="I33:J33"/>
    <mergeCell ref="I24:J24"/>
    <mergeCell ref="I25:J25"/>
    <mergeCell ref="I26:J26"/>
    <mergeCell ref="I27:J27"/>
    <mergeCell ref="I28:J28"/>
    <mergeCell ref="I19:J19"/>
    <mergeCell ref="I20:J20"/>
    <mergeCell ref="I21:J21"/>
    <mergeCell ref="I22:J22"/>
    <mergeCell ref="I23:J23"/>
    <mergeCell ref="H17:H18"/>
    <mergeCell ref="D4:K4"/>
    <mergeCell ref="H13:J13"/>
    <mergeCell ref="H14:J14"/>
    <mergeCell ref="E6:G6"/>
    <mergeCell ref="I17:K17"/>
    <mergeCell ref="I18:J18"/>
    <mergeCell ref="E29:G29"/>
    <mergeCell ref="E30:G30"/>
    <mergeCell ref="E31:G31"/>
    <mergeCell ref="E32:G32"/>
    <mergeCell ref="E33:G33"/>
    <mergeCell ref="E24:G24"/>
    <mergeCell ref="E25:G25"/>
    <mergeCell ref="E26:G26"/>
    <mergeCell ref="E27:G27"/>
    <mergeCell ref="E28:G28"/>
    <mergeCell ref="E19:G19"/>
    <mergeCell ref="E20:G20"/>
    <mergeCell ref="E21:G21"/>
    <mergeCell ref="E22:G22"/>
    <mergeCell ref="E23:G23"/>
    <mergeCell ref="B17:B18"/>
    <mergeCell ref="C17:C18"/>
    <mergeCell ref="B10:C10"/>
    <mergeCell ref="B3:C3"/>
    <mergeCell ref="B4:C4"/>
    <mergeCell ref="B5:C5"/>
    <mergeCell ref="B6:C7"/>
    <mergeCell ref="B13:G13"/>
    <mergeCell ref="B14:G14"/>
    <mergeCell ref="B9:C9"/>
    <mergeCell ref="B8:C8"/>
    <mergeCell ref="E17:G18"/>
    <mergeCell ref="D17:D18"/>
    <mergeCell ref="J1:K1"/>
    <mergeCell ref="E10:H10"/>
    <mergeCell ref="E8:H8"/>
    <mergeCell ref="E9:H9"/>
    <mergeCell ref="D7:K7"/>
    <mergeCell ref="D5:K5"/>
    <mergeCell ref="A2:K2"/>
    <mergeCell ref="J8:K8"/>
    <mergeCell ref="J9:K9"/>
    <mergeCell ref="J10:K10"/>
  </mergeCells>
  <phoneticPr fontId="5"/>
  <conditionalFormatting sqref="A2:K2">
    <cfRule type="containsText" dxfId="17" priority="2" operator="containsText" text="エラー">
      <formula>NOT(ISERROR(SEARCH("エラー",A2)))</formula>
    </cfRule>
  </conditionalFormatting>
  <conditionalFormatting sqref="J1:K1 J3:K3 J11:K12 J15:K16">
    <cfRule type="cellIs" dxfId="16" priority="3" operator="equal">
      <formula>0</formula>
    </cfRule>
  </conditionalFormatting>
  <conditionalFormatting sqref="J6:K6">
    <cfRule type="cellIs" dxfId="15" priority="1" operator="equal">
      <formula>0</formula>
    </cfRule>
  </conditionalFormatting>
  <pageMargins left="0.55118110236220474" right="0.19685039370078741" top="0.39370078740157483" bottom="0.39370078740157483" header="0" footer="0"/>
  <pageSetup paperSize="9" scale="83"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3"/>
  <sheetViews>
    <sheetView showGridLines="0" tabSelected="1"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132</v>
      </c>
      <c r="J15" s="241" t="s">
        <v>146</v>
      </c>
      <c r="K15" s="241"/>
      <c r="L15" s="241"/>
      <c r="M15" s="241"/>
      <c r="N15" s="226">
        <v>100000</v>
      </c>
      <c r="O15" s="227"/>
      <c r="P15" s="227"/>
      <c r="Q15" s="227"/>
      <c r="R15" s="227"/>
      <c r="S15" s="83" t="s">
        <v>132</v>
      </c>
      <c r="T15" s="223" t="s">
        <v>145</v>
      </c>
      <c r="U15" s="224"/>
      <c r="V15" s="224"/>
      <c r="W15" s="225"/>
      <c r="X15" s="226">
        <f>MIN(E15,N15)</f>
        <v>0</v>
      </c>
      <c r="Y15" s="227"/>
      <c r="Z15" s="227"/>
      <c r="AA15" s="227"/>
      <c r="AB15" s="227"/>
      <c r="AC15" s="84" t="s">
        <v>132</v>
      </c>
      <c r="AD15" s="253" t="s">
        <v>278</v>
      </c>
      <c r="AE15" s="254"/>
      <c r="AF15" s="254"/>
      <c r="AG15" s="255"/>
      <c r="AH15" s="258">
        <f>MIN(AH14,X15*3/4)</f>
        <v>0</v>
      </c>
      <c r="AI15" s="259"/>
      <c r="AJ15" s="259"/>
      <c r="AK15" s="259"/>
      <c r="AL15" s="259"/>
      <c r="AM15" s="85" t="s">
        <v>132</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138</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MCQ70A+UPMsvlgTioYH+L9SLF6YQeRjDG+UDyFX/Dsq4NldzfXkOGUd+pDxj0SMG49UFgt6ZR+0NUademgVmiw==" saltValue="vME8HqRjYcKgSqI49eH5Zw==" spinCount="100000" sheet="1" selectLockedCells="1" autoFilter="0"/>
  <mergeCells count="62">
    <mergeCell ref="A2:AM2"/>
    <mergeCell ref="E12:AM12"/>
    <mergeCell ref="J15:M15"/>
    <mergeCell ref="E15:H15"/>
    <mergeCell ref="B15:D15"/>
    <mergeCell ref="A3:A9"/>
    <mergeCell ref="L3:AF3"/>
    <mergeCell ref="AG3:AM3"/>
    <mergeCell ref="X15:AB15"/>
    <mergeCell ref="AD15:AG15"/>
    <mergeCell ref="AH14:AL14"/>
    <mergeCell ref="AH15:AL15"/>
    <mergeCell ref="A24:AM24"/>
    <mergeCell ref="L9:AM9"/>
    <mergeCell ref="T15:W15"/>
    <mergeCell ref="N15:R15"/>
    <mergeCell ref="A12:D12"/>
    <mergeCell ref="J22:AM22"/>
    <mergeCell ref="J21:AM21"/>
    <mergeCell ref="J17:AM17"/>
    <mergeCell ref="J18:AM18"/>
    <mergeCell ref="J19:AM19"/>
    <mergeCell ref="A20:D20"/>
    <mergeCell ref="A21:D21"/>
    <mergeCell ref="J20:AM20"/>
    <mergeCell ref="J14:M14"/>
    <mergeCell ref="N14:R14"/>
    <mergeCell ref="AD14:AG14"/>
    <mergeCell ref="B96:W96"/>
    <mergeCell ref="X96:AM96"/>
    <mergeCell ref="B25:AM25"/>
    <mergeCell ref="B26:AM26"/>
    <mergeCell ref="A94:AM94"/>
    <mergeCell ref="B95:W95"/>
    <mergeCell ref="X95:AM95"/>
    <mergeCell ref="E22:I22"/>
    <mergeCell ref="A16:D16"/>
    <mergeCell ref="J16:AM16"/>
    <mergeCell ref="E16:I16"/>
    <mergeCell ref="E17:I17"/>
    <mergeCell ref="A17:D17"/>
    <mergeCell ref="A18:D18"/>
    <mergeCell ref="A19:D19"/>
    <mergeCell ref="A22:D22"/>
    <mergeCell ref="E18:I18"/>
    <mergeCell ref="E19:I19"/>
    <mergeCell ref="E20:I20"/>
    <mergeCell ref="E21:I21"/>
    <mergeCell ref="AP4:AT4"/>
    <mergeCell ref="B5:K5"/>
    <mergeCell ref="L5:AK5"/>
    <mergeCell ref="P8:Y8"/>
    <mergeCell ref="AC8:AM8"/>
    <mergeCell ref="B6:K7"/>
    <mergeCell ref="AC6:AM6"/>
    <mergeCell ref="AT6:AT7"/>
    <mergeCell ref="L7:AM7"/>
    <mergeCell ref="Z8:AB8"/>
    <mergeCell ref="L8:O8"/>
    <mergeCell ref="L4:AF4"/>
    <mergeCell ref="AG4:AM4"/>
    <mergeCell ref="Q6:V6"/>
  </mergeCells>
  <phoneticPr fontId="5"/>
  <conditionalFormatting sqref="A2:AM2">
    <cfRule type="containsText" dxfId="14" priority="1" operator="containsText" text="エラー">
      <formula>NOT(ISERROR(SEARCH("エラー",A2)))</formula>
    </cfRule>
  </conditionalFormatting>
  <dataValidations count="5">
    <dataValidation type="list" allowBlank="1" showInputMessage="1" showErrorMessage="1" sqref="A95:A96" xr:uid="{00000000-0002-0000-0400-000000000000}">
      <formula1>"○"</formula1>
    </dataValidation>
    <dataValidation type="textLength" imeMode="disabled" operator="equal" allowBlank="1" showInputMessage="1" showErrorMessage="1" errorTitle="事業所番号" error="10桁で入力してください。" sqref="AG4:AM4" xr:uid="{AFCD7FC8-1432-42C0-BEE6-58D0090221B9}">
      <formula1>10</formula1>
    </dataValidation>
    <dataValidation imeMode="off" allowBlank="1" showInputMessage="1" showErrorMessage="1" sqref="P8:Y8 AC8:AM8" xr:uid="{95E396D8-9043-4207-AA6A-88B291E4DD63}"/>
    <dataValidation imeMode="fullKatakana" allowBlank="1" showInputMessage="1" showErrorMessage="1" sqref="L3:AF3" xr:uid="{53C65C0F-E443-49B9-9F3B-849FC19E48E0}"/>
    <dataValidation type="list" imeMode="disabled" allowBlank="1" showInputMessage="1" showErrorMessage="1" sqref="A25:A90" xr:uid="{00000000-0002-0000-0400-00000400000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FC28470-F3D6-4B30-AC6C-4BB2026F3D1D}">
          <x14:formula1>
            <xm:f>プルダウン!$H$1:$H$4</xm:f>
          </x14:formula1>
          <xm:sqref>A17:D21</xm:sqref>
        </x14:dataValidation>
        <x14:dataValidation type="list" allowBlank="1" showInputMessage="1" showErrorMessage="1" xr:uid="{DEE3870A-B0A2-4634-88E2-D7214ACEA528}">
          <x14:formula1>
            <xm:f>プルダウン!$B$1:$B$7</xm:f>
          </x14:formula1>
          <xm:sqref>L5:AK5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CC331-DBB1-4401-BBD1-A31A6522EC0B}">
  <sheetPr>
    <pageSetUpPr fitToPage="1"/>
  </sheetPr>
  <dimension ref="A1:AX163"/>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OK4791mCvH92Nx9ca5WKiej0LVk5dq/5/+IWCcIEUkdStaosrzh1m4kjTaKx3ZCWjkra2ax2jkMl/fqmHiiLIA==" saltValue="igXreMvi5H5Gnpf/pssv5w=="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3" priority="1" operator="containsText" text="エラー">
      <formula>NOT(ISERROR(SEARCH("エラー",A2)))</formula>
    </cfRule>
  </conditionalFormatting>
  <dataValidations count="5">
    <dataValidation type="list" imeMode="disabled" allowBlank="1" showInputMessage="1" showErrorMessage="1" sqref="A25:A90" xr:uid="{C5EFB129-2AF0-4375-8487-122E34670E30}">
      <formula1>"○"</formula1>
    </dataValidation>
    <dataValidation imeMode="fullKatakana" allowBlank="1" showInputMessage="1" showErrorMessage="1" sqref="L3:AF3" xr:uid="{E13D61C1-0AB7-44E3-8D1D-34A17057C7E4}"/>
    <dataValidation imeMode="off" allowBlank="1" showInputMessage="1" showErrorMessage="1" sqref="P8:Y8 AC8:AM8" xr:uid="{929F3D36-4AF6-4D2D-82CF-7141A3BA9CAC}"/>
    <dataValidation type="textLength" imeMode="disabled" operator="equal" allowBlank="1" showInputMessage="1" showErrorMessage="1" errorTitle="事業所番号" error="10桁で入力してください。" sqref="AG4:AM4" xr:uid="{7D39050A-701D-4BD6-AC8D-3A5C0B0C0551}">
      <formula1>10</formula1>
    </dataValidation>
    <dataValidation type="list" allowBlank="1" showInputMessage="1" showErrorMessage="1" sqref="A95:A96" xr:uid="{0C3CBD79-8300-45EA-8263-E1A7E93446E1}">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19AF19E-5224-41D6-BFD0-3ACF8C8596DD}">
          <x14:formula1>
            <xm:f>プルダウン!$H$1:$H$4</xm:f>
          </x14:formula1>
          <xm:sqref>A17:D21</xm:sqref>
        </x14:dataValidation>
        <x14:dataValidation type="list" allowBlank="1" showInputMessage="1" showErrorMessage="1" xr:uid="{20A05C93-06A8-4C4E-8564-F41AF9C2E8B8}">
          <x14:formula1>
            <xm:f>プルダウン!$B$1:$B$7</xm:f>
          </x14:formula1>
          <xm:sqref>L5:AK5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FC52-C326-4EC1-8A7C-33EE6129C78D}">
  <sheetPr>
    <pageSetUpPr fitToPage="1"/>
  </sheetPr>
  <dimension ref="A1:AX163"/>
  <sheetViews>
    <sheetView showGridLines="0" view="pageBreakPreview" zoomScaleNormal="120" zoomScaleSheetLayoutView="100" workbookViewId="0">
      <selection activeCell="AP27" sqref="AP2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tNab4sAK8bUySH/37qjqMY784V8pDhMKcuUWf22y5QoEvNsan5xBLRT5/EA2lfJmO8qrXCJwrzqmbM1GOIqg+g==" saltValue="mIcFMKVan3A/g/ZOrnDZgA=="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2" priority="1" operator="containsText" text="エラー">
      <formula>NOT(ISERROR(SEARCH("エラー",A2)))</formula>
    </cfRule>
  </conditionalFormatting>
  <dataValidations count="5">
    <dataValidation type="list" allowBlank="1" showInputMessage="1" showErrorMessage="1" sqref="A95:A96" xr:uid="{BF8CD708-831D-4A6E-B5DA-7C3DC1C040E9}">
      <formula1>"○"</formula1>
    </dataValidation>
    <dataValidation type="textLength" imeMode="disabled" operator="equal" allowBlank="1" showInputMessage="1" showErrorMessage="1" errorTitle="事業所番号" error="10桁で入力してください。" sqref="AG4:AM4" xr:uid="{76AE8EFC-A054-43AE-8BB2-A2C40E028043}">
      <formula1>10</formula1>
    </dataValidation>
    <dataValidation imeMode="off" allowBlank="1" showInputMessage="1" showErrorMessage="1" sqref="P8:Y8 AC8:AM8" xr:uid="{A2943FF7-E242-4320-B6BB-61602D8DF4F2}"/>
    <dataValidation imeMode="fullKatakana" allowBlank="1" showInputMessage="1" showErrorMessage="1" sqref="L3:AF3" xr:uid="{014CD525-D8C0-415F-9754-11D67D3FAD16}"/>
    <dataValidation type="list" imeMode="disabled" allowBlank="1" showInputMessage="1" showErrorMessage="1" sqref="A25:A90" xr:uid="{EEB3A7B8-9607-4ABF-9350-8B75275E1AB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AE15CF-CD8A-4503-8DC1-F76B54DFE48B}">
          <x14:formula1>
            <xm:f>プルダウン!$H$1:$H$4</xm:f>
          </x14:formula1>
          <xm:sqref>A17:D21</xm:sqref>
        </x14:dataValidation>
        <x14:dataValidation type="list" allowBlank="1" showInputMessage="1" showErrorMessage="1" xr:uid="{5A14F545-C460-4176-B020-8E4770E8C3EA}">
          <x14:formula1>
            <xm:f>プルダウン!$B$1:$B$7</xm:f>
          </x14:formula1>
          <xm:sqref>L5:AK5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455C-3534-4B23-95D2-0A51AAEFEDFF}">
  <sheetPr>
    <pageSetUpPr fitToPage="1"/>
  </sheetPr>
  <dimension ref="A1:AX163"/>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1F0Eoln/Jxz7TyuuOAshxYTIljscyRxjOGlrrfcffEKkpAF9KmSuIOllXW359LjudansAO1C9lIxrvN/bcla1Q==" saltValue="8sbdLYygjeS9mQ4IsuDo1w=="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1" priority="1" operator="containsText" text="エラー">
      <formula>NOT(ISERROR(SEARCH("エラー",A2)))</formula>
    </cfRule>
  </conditionalFormatting>
  <dataValidations count="5">
    <dataValidation type="list" imeMode="disabled" allowBlank="1" showInputMessage="1" showErrorMessage="1" sqref="A25:A90" xr:uid="{7B84B75F-9AB2-47BD-B408-BCE1CDAE77CB}">
      <formula1>"○"</formula1>
    </dataValidation>
    <dataValidation imeMode="fullKatakana" allowBlank="1" showInputMessage="1" showErrorMessage="1" sqref="L3:AF3" xr:uid="{2652CA9F-2501-4200-B9DC-433B47337F1D}"/>
    <dataValidation imeMode="off" allowBlank="1" showInputMessage="1" showErrorMessage="1" sqref="P8:Y8 AC8:AM8" xr:uid="{4710BF16-4FEF-49B6-899C-DF637808ABD3}"/>
    <dataValidation type="textLength" imeMode="disabled" operator="equal" allowBlank="1" showInputMessage="1" showErrorMessage="1" errorTitle="事業所番号" error="10桁で入力してください。" sqref="AG4:AM4" xr:uid="{9262C85F-405C-453A-AD6F-F330FBB4B25A}">
      <formula1>10</formula1>
    </dataValidation>
    <dataValidation type="list" allowBlank="1" showInputMessage="1" showErrorMessage="1" sqref="A95:A96" xr:uid="{3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D477B98-8413-457F-A72C-F6466D66F5F4}">
          <x14:formula1>
            <xm:f>プルダウン!$H$1:$H$4</xm:f>
          </x14:formula1>
          <xm:sqref>A17:D21</xm:sqref>
        </x14:dataValidation>
        <x14:dataValidation type="list" allowBlank="1" showInputMessage="1" showErrorMessage="1" xr:uid="{9BADA031-62A6-4A3C-A882-8353064DA227}">
          <x14:formula1>
            <xm:f>プルダウン!$B$1:$B$7</xm:f>
          </x14:formula1>
          <xm:sqref>L5:AK5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188A-3AC3-43F8-AE82-DF2F4D185C54}">
  <sheetPr>
    <pageSetUpPr fitToPage="1"/>
  </sheetPr>
  <dimension ref="A1:AX163"/>
  <sheetViews>
    <sheetView showGridLines="0" view="pageBreakPreview" zoomScaleNormal="120" zoomScaleSheetLayoutView="100" workbookViewId="0">
      <selection activeCell="AP27" sqref="AP2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JOZ3zTujY+SzxI0WeGg/k5s7dENg2yDMKI5pyw1/GnCqIFBwKgnnf/3gy0kfsd9rRGlit2ARVHRZiD80AbH4zw==" saltValue="M5gFHtzFn2z2f987RnFZpw=="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0" priority="1" operator="containsText" text="エラー">
      <formula>NOT(ISERROR(SEARCH("エラー",A2)))</formula>
    </cfRule>
  </conditionalFormatting>
  <dataValidations count="5">
    <dataValidation type="list" allowBlank="1" showInputMessage="1" showErrorMessage="1" sqref="A95:A96" xr:uid="{5C005BE2-31AB-4EC1-8170-3DE200ACBA4B}">
      <formula1>"○"</formula1>
    </dataValidation>
    <dataValidation type="textLength" imeMode="disabled" operator="equal" allowBlank="1" showInputMessage="1" showErrorMessage="1" errorTitle="事業所番号" error="10桁で入力してください。" sqref="AG4:AM4" xr:uid="{4E1E1EA7-BC9C-41FA-AC90-9BD605517412}">
      <formula1>10</formula1>
    </dataValidation>
    <dataValidation imeMode="off" allowBlank="1" showInputMessage="1" showErrorMessage="1" sqref="P8:Y8 AC8:AM8" xr:uid="{5A56A61F-4F3A-4449-8B78-6C128AE85B58}"/>
    <dataValidation imeMode="fullKatakana" allowBlank="1" showInputMessage="1" showErrorMessage="1" sqref="L3:AF3" xr:uid="{30C1EB17-721E-43D6-8F96-816AD286D1AC}"/>
    <dataValidation type="list" imeMode="disabled" allowBlank="1" showInputMessage="1" showErrorMessage="1" sqref="A25:A90" xr:uid="{700C8623-1B03-4029-B1DA-2B8E6207FA8C}">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D242500-4DE8-47BE-ADB0-747711974F88}">
          <x14:formula1>
            <xm:f>プルダウン!$H$1:$H$4</xm:f>
          </x14:formula1>
          <xm:sqref>A17:D21</xm:sqref>
        </x14:dataValidation>
        <x14:dataValidation type="list" allowBlank="1" showInputMessage="1" showErrorMessage="1" xr:uid="{4E74620B-E7AE-45CC-A50B-B82E19E76944}">
          <x14:formula1>
            <xm:f>プルダウン!$B$1:$B$7</xm:f>
          </x14:formula1>
          <xm:sqref>L5:AK5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7778-9F0E-484A-B492-457DE14E4B2F}">
  <sheetPr>
    <pageSetUpPr fitToPage="1"/>
  </sheetPr>
  <dimension ref="A1:AX163"/>
  <sheetViews>
    <sheetView showGridLines="0" view="pageBreakPreview" zoomScaleNormal="120" zoomScaleSheetLayoutView="100" workbookViewId="0">
      <selection activeCell="A25" sqref="A25"/>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KtbNeCCxaIxI9tj0ZskX5mc+X/dLsHQDCukwE5Y/lxOMN40RhtJByZN9wQtIqNoAqex2RvHhcLUnCEXov+fgYA==" saltValue="3X1Lg5+Rzk4HEkqIw9rbAA=="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9" priority="1" operator="containsText" text="エラー">
      <formula>NOT(ISERROR(SEARCH("エラー",A2)))</formula>
    </cfRule>
  </conditionalFormatting>
  <dataValidations count="5">
    <dataValidation type="list" imeMode="disabled" allowBlank="1" showInputMessage="1" showErrorMessage="1" sqref="A25:A90" xr:uid="{8AC25917-92C4-4000-BD81-A798C7369927}">
      <formula1>"○"</formula1>
    </dataValidation>
    <dataValidation imeMode="fullKatakana" allowBlank="1" showInputMessage="1" showErrorMessage="1" sqref="L3:AF3" xr:uid="{E750C4D1-AB12-4DD6-B99A-FAE27BE7B3F3}"/>
    <dataValidation imeMode="off" allowBlank="1" showInputMessage="1" showErrorMessage="1" sqref="P8:Y8 AC8:AM8" xr:uid="{548F3EF8-A6F8-4AB6-9D92-6B1C441C2E5F}"/>
    <dataValidation type="textLength" imeMode="disabled" operator="equal" allowBlank="1" showInputMessage="1" showErrorMessage="1" errorTitle="事業所番号" error="10桁で入力してください。" sqref="AG4:AM4" xr:uid="{B923205C-771A-4B0E-B10E-F0D6D737E713}">
      <formula1>10</formula1>
    </dataValidation>
    <dataValidation type="list" allowBlank="1" showInputMessage="1" showErrorMessage="1" sqref="A95:A96" xr:uid="{81BC4972-87B6-436E-B831-B2FD07FAB8A1}">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0F50E34-CD18-4FEE-917C-A697AC5D725A}">
          <x14:formula1>
            <xm:f>プルダウン!$H$1:$H$4</xm:f>
          </x14:formula1>
          <xm:sqref>A17:D21</xm:sqref>
        </x14:dataValidation>
        <x14:dataValidation type="list" allowBlank="1" showInputMessage="1" showErrorMessage="1" xr:uid="{EE2BD6CF-2C37-472C-8073-58A52EF7C08B}">
          <x14:formula1>
            <xm:f>プルダウン!$B$1:$B$7</xm:f>
          </x14:formula1>
          <xm:sqref>L5:AK5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6B0F5-6805-4051-BF90-7747C1E6E975}">
  <sheetPr>
    <pageSetUpPr fitToPage="1"/>
  </sheetPr>
  <dimension ref="A1:AX163"/>
  <sheetViews>
    <sheetView showGridLines="0" view="pageBreakPreview" zoomScaleNormal="120" zoomScaleSheetLayoutView="100" workbookViewId="0">
      <selection activeCell="A25" sqref="A25"/>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6zFdmMxcAP5jAduySlJ2tsekOG2F8fyx+BfSKVgBdfitdFR53CnaS8ABdYbnvOf4LoPt+1Yu8aJ39OH569kbsQ==" saltValue="kSOgFmBTZBwEhjrJ5rDKMg=="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8" priority="1" operator="containsText" text="エラー">
      <formula>NOT(ISERROR(SEARCH("エラー",A2)))</formula>
    </cfRule>
  </conditionalFormatting>
  <dataValidations count="5">
    <dataValidation type="list" allowBlank="1" showInputMessage="1" showErrorMessage="1" sqref="A95:A96" xr:uid="{0D806F54-0252-4071-BC0A-3EEF716DF67A}">
      <formula1>"○"</formula1>
    </dataValidation>
    <dataValidation type="textLength" imeMode="disabled" operator="equal" allowBlank="1" showInputMessage="1" showErrorMessage="1" errorTitle="事業所番号" error="10桁で入力してください。" sqref="AG4:AM4" xr:uid="{49CC43DA-37D9-4ED8-8C41-C392775F03A2}">
      <formula1>10</formula1>
    </dataValidation>
    <dataValidation imeMode="off" allowBlank="1" showInputMessage="1" showErrorMessage="1" sqref="P8:Y8 AC8:AM8" xr:uid="{579E8A9E-3A9F-41B7-A18C-BA502F2591B6}"/>
    <dataValidation imeMode="fullKatakana" allowBlank="1" showInputMessage="1" showErrorMessage="1" sqref="L3:AF3" xr:uid="{B74D2089-715E-46F3-90E9-E77592F225C7}"/>
    <dataValidation type="list" imeMode="disabled" allowBlank="1" showInputMessage="1" showErrorMessage="1" sqref="A25:A90" xr:uid="{222DDB13-CF00-4900-8B76-60D6F3D2DED4}">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F79D510-C46E-492B-B4D1-C7B08C2C23A1}">
          <x14:formula1>
            <xm:f>プルダウン!$H$1:$H$4</xm:f>
          </x14:formula1>
          <xm:sqref>A17:D21</xm:sqref>
        </x14:dataValidation>
        <x14:dataValidation type="list" allowBlank="1" showInputMessage="1" showErrorMessage="1" xr:uid="{57FBC886-584E-4E09-9217-A0A2B630D870}">
          <x14:formula1>
            <xm:f>プルダウン!$B$1:$B$7</xm:f>
          </x14:formula1>
          <xm:sqref>L5:AK5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D8C8-AFC9-4108-A71C-1FE37AF4854D}">
  <sheetPr>
    <pageSetUpPr fitToPage="1"/>
  </sheetPr>
  <dimension ref="A1:AX163"/>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84tOw76EppTIHBij4dkuNWxB4BV4clLgYAdQGv7WcSkREEEGo42zNlbCEetNw3cBsL9Ezcw1bDSTpKAhqusEJA==" saltValue="2X1+JWWlR6tLixqdQ4z6Fg=="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7" priority="1" operator="containsText" text="エラー">
      <formula>NOT(ISERROR(SEARCH("エラー",A2)))</formula>
    </cfRule>
  </conditionalFormatting>
  <dataValidations count="5">
    <dataValidation type="list" imeMode="disabled" allowBlank="1" showInputMessage="1" showErrorMessage="1" sqref="A25:A90" xr:uid="{99726F86-A893-4725-8573-D0C66ABD1E55}">
      <formula1>"○"</formula1>
    </dataValidation>
    <dataValidation imeMode="fullKatakana" allowBlank="1" showInputMessage="1" showErrorMessage="1" sqref="L3:AF3" xr:uid="{9FFD123A-4B92-4B44-A2E4-54C13BC05664}"/>
    <dataValidation imeMode="off" allowBlank="1" showInputMessage="1" showErrorMessage="1" sqref="P8:Y8 AC8:AM8" xr:uid="{BDE627FA-E215-4940-9973-16003EC9716C}"/>
    <dataValidation type="textLength" imeMode="disabled" operator="equal" allowBlank="1" showInputMessage="1" showErrorMessage="1" errorTitle="事業所番号" error="10桁で入力してください。" sqref="AG4:AM4" xr:uid="{F10B1934-E8BD-4EF2-9440-329D23D9B344}">
      <formula1>10</formula1>
    </dataValidation>
    <dataValidation type="list" allowBlank="1" showInputMessage="1" showErrorMessage="1" sqref="A95:A96" xr:uid="{02805E42-AED3-4DC1-BB93-74833BC0D1FE}">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C9BB1B2-B4AF-4530-81EB-2FBB0DEEC310}">
          <x14:formula1>
            <xm:f>プルダウン!$H$1:$H$4</xm:f>
          </x14:formula1>
          <xm:sqref>A17:D21</xm:sqref>
        </x14:dataValidation>
        <x14:dataValidation type="list" allowBlank="1" showInputMessage="1" showErrorMessage="1" xr:uid="{DE91D30B-7846-4B27-A9B5-13CB73611E44}">
          <x14:formula1>
            <xm:f>プルダウン!$B$1:$B$7</xm:f>
          </x14:formula1>
          <xm:sqref>L5:AK5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DDFC-0E81-43B4-A827-3BBD64928261}">
  <sheetPr>
    <pageSetUpPr fitToPage="1"/>
  </sheetPr>
  <dimension ref="A1:AX163"/>
  <sheetViews>
    <sheetView showGridLines="0" view="pageBreakPreview" zoomScaleNormal="120" zoomScaleSheetLayoutView="100" workbookViewId="0">
      <selection activeCell="AP27" sqref="AP2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Y7Cb1zdMZWJmFlO9IFdsm/xIGYvl8IvyG7siBrzKsrcQXvLaYMgZKUbpsEUF/cp4FYXvCOzbJ4N8tpWVsM/rJw==" saltValue="xaBKqUQmW11b0JjI5dsgGA=="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6" priority="1" operator="containsText" text="エラー">
      <formula>NOT(ISERROR(SEARCH("エラー",A2)))</formula>
    </cfRule>
  </conditionalFormatting>
  <dataValidations count="5">
    <dataValidation type="list" allowBlank="1" showInputMessage="1" showErrorMessage="1" sqref="A95:A96" xr:uid="{5F07BB1B-0141-4A35-96F9-8558B72D06F2}">
      <formula1>"○"</formula1>
    </dataValidation>
    <dataValidation type="textLength" imeMode="disabled" operator="equal" allowBlank="1" showInputMessage="1" showErrorMessage="1" errorTitle="事業所番号" error="10桁で入力してください。" sqref="AG4:AM4" xr:uid="{EA919A5A-FDDB-482A-97F6-69983D581CD2}">
      <formula1>10</formula1>
    </dataValidation>
    <dataValidation imeMode="off" allowBlank="1" showInputMessage="1" showErrorMessage="1" sqref="P8:Y8 AC8:AM8" xr:uid="{3BA95A2B-9463-45D8-BA3C-EB4AEC375298}"/>
    <dataValidation imeMode="fullKatakana" allowBlank="1" showInputMessage="1" showErrorMessage="1" sqref="L3:AF3" xr:uid="{8E7A7386-7EC7-4999-B710-E8DC7181FFBF}"/>
    <dataValidation type="list" imeMode="disabled" allowBlank="1" showInputMessage="1" showErrorMessage="1" sqref="A25:A90" xr:uid="{8019D658-9F29-4D63-89F1-792F2C72A731}">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4577D29-1DCF-4BF7-B4D0-ADF73821ACEF}">
          <x14:formula1>
            <xm:f>プルダウン!$H$1:$H$4</xm:f>
          </x14:formula1>
          <xm:sqref>A17:D21</xm:sqref>
        </x14:dataValidation>
        <x14:dataValidation type="list" allowBlank="1" showInputMessage="1" showErrorMessage="1" xr:uid="{FB9DD6A4-C01F-45D1-A279-4E9DD17686F6}">
          <x14:formula1>
            <xm:f>プルダウン!$B$1:$B$7</xm:f>
          </x14:formula1>
          <xm:sqref>L5:AK5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588B1-7516-4505-8818-36FF34A62846}">
  <sheetPr>
    <pageSetUpPr fitToPage="1"/>
  </sheetPr>
  <dimension ref="A1:AX163"/>
  <sheetViews>
    <sheetView showGridLines="0" view="pageBreakPreview" zoomScaleNormal="120" zoomScaleSheetLayoutView="100" workbookViewId="0">
      <selection activeCell="A25" sqref="A25"/>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9B9i5j/vTS+AUS7yXYW5otn4ySnt+MuCOqkoObTfI9rk3vAkL9QnW/8fVmo7YDwObXV7CiRNOc1Pt2d+wFC8JA==" saltValue="FrXufTtB8hp2tw12cbrjBQ=="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5" priority="1" operator="containsText" text="エラー">
      <formula>NOT(ISERROR(SEARCH("エラー",A2)))</formula>
    </cfRule>
  </conditionalFormatting>
  <dataValidations count="5">
    <dataValidation type="list" imeMode="disabled" allowBlank="1" showInputMessage="1" showErrorMessage="1" sqref="A25:A90" xr:uid="{68FA9CBB-A3E8-4909-9F58-245E32A377AC}">
      <formula1>"○"</formula1>
    </dataValidation>
    <dataValidation imeMode="fullKatakana" allowBlank="1" showInputMessage="1" showErrorMessage="1" sqref="L3:AF3" xr:uid="{8B4391E5-BF78-4610-9658-49F80CAB1890}"/>
    <dataValidation imeMode="off" allowBlank="1" showInputMessage="1" showErrorMessage="1" sqref="P8:Y8 AC8:AM8" xr:uid="{5158452E-A259-47E4-8F8B-E2B0C0897BF1}"/>
    <dataValidation type="textLength" imeMode="disabled" operator="equal" allowBlank="1" showInputMessage="1" showErrorMessage="1" errorTitle="事業所番号" error="10桁で入力してください。" sqref="AG4:AM4" xr:uid="{840C09C9-6C13-4370-B4A3-95A7DB1030E9}">
      <formula1>10</formula1>
    </dataValidation>
    <dataValidation type="list" allowBlank="1" showInputMessage="1" showErrorMessage="1" sqref="A95:A96" xr:uid="{0ED4DFCC-E775-4E8C-ABBC-6C3644F50FD2}">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3B1B8AD-BA4F-4B63-B171-7370463A1B03}">
          <x14:formula1>
            <xm:f>プルダウン!$H$1:$H$4</xm:f>
          </x14:formula1>
          <xm:sqref>A17:D21</xm:sqref>
        </x14:dataValidation>
        <x14:dataValidation type="list" allowBlank="1" showInputMessage="1" showErrorMessage="1" xr:uid="{9B681D65-39D6-4F98-B6ED-950C08D9A86B}">
          <x14:formula1>
            <xm:f>プルダウン!$B$1:$B$7</xm:f>
          </x14:formula1>
          <xm:sqref>L5:AK5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687C-3AF8-41DA-96C7-DE9AD3553BFB}">
  <sheetPr>
    <pageSetUpPr fitToPage="1"/>
  </sheetPr>
  <dimension ref="A1:AX163"/>
  <sheetViews>
    <sheetView showGridLines="0" view="pageBreakPreview" zoomScaleNormal="120" zoomScaleSheetLayoutView="100" workbookViewId="0">
      <selection activeCell="A25" sqref="A25"/>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t+bffGmNKHMB+UCFLSoZO/w1JqRQvPSUJoKWjXt11rwqHMY+TEkjG4SWSJC2HLKFF3HEf0cZer91lGDzBHElWQ==" saltValue="5dW0b6y+rQITlxuLQ0BRKw=="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4" priority="1" operator="containsText" text="エラー">
      <formula>NOT(ISERROR(SEARCH("エラー",A2)))</formula>
    </cfRule>
  </conditionalFormatting>
  <dataValidations count="5">
    <dataValidation type="list" allowBlank="1" showInputMessage="1" showErrorMessage="1" sqref="A95:A96" xr:uid="{D046AA44-EB58-4A97-98D4-2DC1CF76BBE5}">
      <formula1>"○"</formula1>
    </dataValidation>
    <dataValidation type="textLength" imeMode="disabled" operator="equal" allowBlank="1" showInputMessage="1" showErrorMessage="1" errorTitle="事業所番号" error="10桁で入力してください。" sqref="AG4:AM4" xr:uid="{C113B52D-6C6F-4042-B8A2-6EE4F726A406}">
      <formula1>10</formula1>
    </dataValidation>
    <dataValidation imeMode="off" allowBlank="1" showInputMessage="1" showErrorMessage="1" sqref="P8:Y8 AC8:AM8" xr:uid="{F69BCA0E-FAEE-46C5-AD63-A5EEC1F23084}"/>
    <dataValidation imeMode="fullKatakana" allowBlank="1" showInputMessage="1" showErrorMessage="1" sqref="L3:AF3" xr:uid="{441317B9-D4F3-4F16-B990-C9CA4CB3A366}"/>
    <dataValidation type="list" imeMode="disabled" allowBlank="1" showInputMessage="1" showErrorMessage="1" sqref="A25:A90" xr:uid="{8173C9CE-FB26-4398-BD10-BADB2694B588}">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8C63E1E-F649-4E38-BCE4-975D61EDF5AF}">
          <x14:formula1>
            <xm:f>プルダウン!$H$1:$H$4</xm:f>
          </x14:formula1>
          <xm:sqref>A17:D21</xm:sqref>
        </x14:dataValidation>
        <x14:dataValidation type="list" allowBlank="1" showInputMessage="1" showErrorMessage="1" xr:uid="{254CC288-6123-42F8-AEA4-4913C1618573}">
          <x14:formula1>
            <xm:f>プルダウン!$B$1:$B$7</xm:f>
          </x14:formula1>
          <xm:sqref>L5:AK5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D691-7D18-4E3E-91D5-6C9261F746B1}">
  <sheetPr>
    <pageSetUpPr fitToPage="1"/>
  </sheetPr>
  <dimension ref="A1:AX163"/>
  <sheetViews>
    <sheetView showGridLines="0" view="pageBreakPreview" zoomScaleNormal="120" zoomScaleSheetLayoutView="100" workbookViewId="0">
      <selection activeCell="AP27" sqref="AP27"/>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v>45505</v>
      </c>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p+iRPvHh7Sybp1mjGWq46rVpCQHuxIfe7vTJCRPNF6UAzN6rPUueKB4HOSn/QoK9SHqR7C8PLLC7Z9V7sMyqTw==" saltValue="26977yo9xLYnS1yUqHBd/g=="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3" priority="1" operator="containsText" text="エラー">
      <formula>NOT(ISERROR(SEARCH("エラー",A2)))</formula>
    </cfRule>
  </conditionalFormatting>
  <dataValidations count="5">
    <dataValidation type="list" imeMode="disabled" allowBlank="1" showInputMessage="1" showErrorMessage="1" sqref="A25:A90" xr:uid="{E32FCB0F-81EE-4F73-9E45-EC0D7F2AD976}">
      <formula1>"○"</formula1>
    </dataValidation>
    <dataValidation imeMode="fullKatakana" allowBlank="1" showInputMessage="1" showErrorMessage="1" sqref="L3:AF3" xr:uid="{DDE7656D-ED4A-4743-BC1F-DE5DA000BB1A}"/>
    <dataValidation imeMode="off" allowBlank="1" showInputMessage="1" showErrorMessage="1" sqref="P8:Y8 AC8:AM8" xr:uid="{AF29295C-72DF-423C-9C70-245D7E368698}"/>
    <dataValidation type="textLength" imeMode="disabled" operator="equal" allowBlank="1" showInputMessage="1" showErrorMessage="1" errorTitle="事業所番号" error="10桁で入力してください。" sqref="AG4:AM4" xr:uid="{EC0C058B-43D6-4D7E-831F-66DDFC9EC4B2}">
      <formula1>10</formula1>
    </dataValidation>
    <dataValidation type="list" allowBlank="1" showInputMessage="1" showErrorMessage="1" sqref="A95:A96" xr:uid="{8E42BC71-7EF8-40F1-AE0D-2E9A2122986F}">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54698C4-EADE-40BA-BF47-DC2A10F19343}">
          <x14:formula1>
            <xm:f>プルダウン!$H$1:$H$4</xm:f>
          </x14:formula1>
          <xm:sqref>A17:D21</xm:sqref>
        </x14:dataValidation>
        <x14:dataValidation type="list" allowBlank="1" showInputMessage="1" showErrorMessage="1" xr:uid="{9B76CDE4-91B9-48BE-9152-5A526463A23D}">
          <x14:formula1>
            <xm:f>プルダウン!$B$1:$B$7</xm:f>
          </x14:formula1>
          <xm:sqref>L5:AK5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B0CB-D7CD-48CB-B0C6-D86FC3838995}">
  <sheetPr>
    <pageSetUpPr fitToPage="1"/>
  </sheetPr>
  <dimension ref="A1:AX163"/>
  <sheetViews>
    <sheetView showGridLines="0" view="pageBreakPreview" zoomScaleNormal="120" zoomScaleSheetLayoutView="100" workbookViewId="0">
      <selection activeCell="A25" sqref="A25"/>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v>45505</v>
      </c>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VNbjVO5vGIZuu/k1dL0HqTAsEQDNaJLxt2HPebJaL7bkgHaFZYzq04AEsdo7fN0kvxIVbvw7k31AxrZ7ioP0hQ==" saltValue="rQtGjb8vcI2CR2u8ukkwRg=="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2" priority="1" operator="containsText" text="エラー">
      <formula>NOT(ISERROR(SEARCH("エラー",A2)))</formula>
    </cfRule>
  </conditionalFormatting>
  <dataValidations count="5">
    <dataValidation type="list" allowBlank="1" showInputMessage="1" showErrorMessage="1" sqref="A95:A96" xr:uid="{C1816BF4-CBCA-4FD8-B6BC-1573F4787B52}">
      <formula1>"○"</formula1>
    </dataValidation>
    <dataValidation type="textLength" imeMode="disabled" operator="equal" allowBlank="1" showInputMessage="1" showErrorMessage="1" errorTitle="事業所番号" error="10桁で入力してください。" sqref="AG4:AM4" xr:uid="{C0E095BE-2A06-4478-864A-04ADDE490FF6}">
      <formula1>10</formula1>
    </dataValidation>
    <dataValidation imeMode="off" allowBlank="1" showInputMessage="1" showErrorMessage="1" sqref="P8:Y8 AC8:AM8" xr:uid="{61598E37-3B86-408D-BD4A-E963417BD846}"/>
    <dataValidation imeMode="fullKatakana" allowBlank="1" showInputMessage="1" showErrorMessage="1" sqref="L3:AF3" xr:uid="{38E25FB0-876E-4E79-B0D7-C2607A7FFB67}"/>
    <dataValidation type="list" imeMode="disabled" allowBlank="1" showInputMessage="1" showErrorMessage="1" sqref="A25:A90" xr:uid="{0DDFFF1D-D6E1-4206-995F-F4BDF070DC22}">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10E1034-438D-454C-89CF-9B573A071AD9}">
          <x14:formula1>
            <xm:f>プルダウン!$H$1:$H$4</xm:f>
          </x14:formula1>
          <xm:sqref>A17:D21</xm:sqref>
        </x14:dataValidation>
        <x14:dataValidation type="list" allowBlank="1" showInputMessage="1" showErrorMessage="1" xr:uid="{350E8CDF-3DD4-4367-B159-9AB699AD7B9B}">
          <x14:formula1>
            <xm:f>プルダウン!$B$1:$B$7</xm:f>
          </x14:formula1>
          <xm:sqref>L5:AK5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80B3-6096-47C1-B1F4-855868C257EB}">
  <sheetPr>
    <pageSetUpPr fitToPage="1"/>
  </sheetPr>
  <dimension ref="A1:AX163"/>
  <sheetViews>
    <sheetView showGridLines="0" view="pageBreakPreview" zoomScaleNormal="120" zoomScaleSheetLayoutView="100" workbookViewId="0">
      <selection activeCell="AP27" sqref="AP27:AP155"/>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MIN(AH14,X15*4/5)</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N7W4Aq6ttc41eRcnrjlrUd8BbVy0brt3m98iC0cBIAluijEgqBxTA8z+jjZKZxK4WZKbGHkD2KKCTomfJfBAbw==" saltValue="4MBGl2pSmHswZunPUs+TvA=="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1" priority="1" operator="containsText" text="エラー">
      <formula>NOT(ISERROR(SEARCH("エラー",A2)))</formula>
    </cfRule>
  </conditionalFormatting>
  <dataValidations count="5">
    <dataValidation type="list" imeMode="disabled" allowBlank="1" showInputMessage="1" showErrorMessage="1" sqref="A25:A90" xr:uid="{B46806FB-D2D2-4258-80B6-DC8052AD12D5}">
      <formula1>"○"</formula1>
    </dataValidation>
    <dataValidation imeMode="fullKatakana" allowBlank="1" showInputMessage="1" showErrorMessage="1" sqref="L3:AF3" xr:uid="{BA90C6FB-FFDD-48AC-99EE-B505D0F60AFC}"/>
    <dataValidation imeMode="off" allowBlank="1" showInputMessage="1" showErrorMessage="1" sqref="P8:Y8 AC8:AM8" xr:uid="{5DF5FBF4-D9F9-4CD0-B991-A6C709C4F4AF}"/>
    <dataValidation type="textLength" imeMode="disabled" operator="equal" allowBlank="1" showInputMessage="1" showErrorMessage="1" errorTitle="事業所番号" error="10桁で入力してください。" sqref="AG4:AM4" xr:uid="{BB4689F1-7632-40B1-A68C-FA8254E83FE1}">
      <formula1>10</formula1>
    </dataValidation>
    <dataValidation type="list" allowBlank="1" showInputMessage="1" showErrorMessage="1" sqref="A95:A96" xr:uid="{20552F11-0589-46BB-800F-F07355C72786}">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F63D211-DE17-423A-95F5-036A7F9C670C}">
          <x14:formula1>
            <xm:f>プルダウン!$H$1:$H$4</xm:f>
          </x14:formula1>
          <xm:sqref>A17:D21</xm:sqref>
        </x14:dataValidation>
        <x14:dataValidation type="list" allowBlank="1" showInputMessage="1" showErrorMessage="1" xr:uid="{C6B7B3BB-FAD6-4B11-A6F7-0E515235D1BB}">
          <x14:formula1>
            <xm:f>プルダウン!$B$1:$B$7</xm:f>
          </x14:formula1>
          <xm:sqref>L5:AK5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8057-6E7E-43EC-9702-F0FEFAD05D09}">
  <sheetPr>
    <pageSetUpPr fitToPage="1"/>
  </sheetPr>
  <dimension ref="A1:AX163"/>
  <sheetViews>
    <sheetView showGridLines="0" view="pageBreakPreview" zoomScaleNormal="120" zoomScaleSheetLayoutView="100" workbookViewId="0">
      <selection activeCell="L3" sqref="L3:AF3"/>
    </sheetView>
  </sheetViews>
  <sheetFormatPr defaultColWidth="2.26953125" defaultRowHeight="13"/>
  <cols>
    <col min="1" max="1" width="5.7265625" style="5" customWidth="1"/>
    <col min="2" max="5" width="3.36328125" style="5" customWidth="1"/>
    <col min="6" max="39" width="2.26953125" style="5" customWidth="1"/>
    <col min="40" max="40" width="2.26953125" style="5"/>
    <col min="41" max="41" width="2.26953125" style="5" customWidth="1"/>
    <col min="42" max="42" width="20.453125" style="25" bestFit="1" customWidth="1"/>
    <col min="43" max="43" width="9.08984375" style="5" customWidth="1"/>
    <col min="44" max="47" width="2.26953125" style="5" customWidth="1"/>
    <col min="48" max="50" width="18.36328125" style="5" customWidth="1"/>
    <col min="51" max="16384" width="2.26953125" style="5"/>
  </cols>
  <sheetData>
    <row r="1" spans="1:50">
      <c r="A1" s="29" t="s">
        <v>144</v>
      </c>
    </row>
    <row r="2" spans="1:50" ht="14">
      <c r="A2" s="239" t="str">
        <f>IF(AG4&lt;&gt;"",IF(OR(AU4&lt;&gt;"",AU11&lt;&gt;""),"エラー：未入力の項目がありますので、入力してください。",""),"")</f>
        <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row>
    <row r="3" spans="1:50" s="30" customFormat="1" ht="12" customHeight="1">
      <c r="A3" s="245" t="s">
        <v>21</v>
      </c>
      <c r="B3" s="55" t="s">
        <v>0</v>
      </c>
      <c r="C3" s="56"/>
      <c r="D3" s="56"/>
      <c r="E3" s="55"/>
      <c r="F3" s="55"/>
      <c r="G3" s="55"/>
      <c r="H3" s="55"/>
      <c r="I3" s="55"/>
      <c r="J3" s="55"/>
      <c r="K3" s="57"/>
      <c r="L3" s="248"/>
      <c r="M3" s="248"/>
      <c r="N3" s="248"/>
      <c r="O3" s="248"/>
      <c r="P3" s="248"/>
      <c r="Q3" s="248"/>
      <c r="R3" s="248"/>
      <c r="S3" s="248"/>
      <c r="T3" s="248"/>
      <c r="U3" s="248"/>
      <c r="V3" s="248"/>
      <c r="W3" s="248"/>
      <c r="X3" s="248"/>
      <c r="Y3" s="248"/>
      <c r="Z3" s="248"/>
      <c r="AA3" s="248"/>
      <c r="AB3" s="248"/>
      <c r="AC3" s="248"/>
      <c r="AD3" s="248"/>
      <c r="AE3" s="248"/>
      <c r="AF3" s="249"/>
      <c r="AG3" s="250" t="s">
        <v>119</v>
      </c>
      <c r="AH3" s="251"/>
      <c r="AI3" s="251"/>
      <c r="AJ3" s="251"/>
      <c r="AK3" s="251"/>
      <c r="AL3" s="251"/>
      <c r="AM3" s="252"/>
      <c r="AP3" s="31"/>
    </row>
    <row r="4" spans="1:50" s="30" customFormat="1" ht="20.25" customHeight="1">
      <c r="A4" s="246"/>
      <c r="B4" s="58" t="s">
        <v>140</v>
      </c>
      <c r="C4" s="59"/>
      <c r="D4" s="59"/>
      <c r="E4" s="58"/>
      <c r="F4" s="58"/>
      <c r="G4" s="58"/>
      <c r="H4" s="58"/>
      <c r="I4" s="58"/>
      <c r="J4" s="58"/>
      <c r="K4" s="60"/>
      <c r="L4" s="174"/>
      <c r="M4" s="175"/>
      <c r="N4" s="175"/>
      <c r="O4" s="175"/>
      <c r="P4" s="175"/>
      <c r="Q4" s="175"/>
      <c r="R4" s="175"/>
      <c r="S4" s="175"/>
      <c r="T4" s="175"/>
      <c r="U4" s="175"/>
      <c r="V4" s="175"/>
      <c r="W4" s="175"/>
      <c r="X4" s="175"/>
      <c r="Y4" s="175"/>
      <c r="Z4" s="175"/>
      <c r="AA4" s="175"/>
      <c r="AB4" s="175"/>
      <c r="AC4" s="175"/>
      <c r="AD4" s="175"/>
      <c r="AE4" s="175"/>
      <c r="AF4" s="176"/>
      <c r="AG4" s="180"/>
      <c r="AH4" s="181"/>
      <c r="AI4" s="181"/>
      <c r="AJ4" s="181"/>
      <c r="AK4" s="181"/>
      <c r="AL4" s="181"/>
      <c r="AM4" s="182"/>
      <c r="AP4" s="156"/>
      <c r="AQ4" s="156"/>
      <c r="AR4" s="156"/>
      <c r="AS4" s="156"/>
      <c r="AT4" s="156"/>
      <c r="AU4" s="68" t="str">
        <f>IF(AG4&lt;&gt;"",IF(OR(L5="",AC8="",L9=""),"基本情報エラー：未入力の項目がありますので、入力してください。",""),"")</f>
        <v/>
      </c>
    </row>
    <row r="5" spans="1:50" s="30" customFormat="1" ht="21.75" customHeight="1">
      <c r="A5" s="246"/>
      <c r="B5" s="157" t="s">
        <v>284</v>
      </c>
      <c r="C5" s="157"/>
      <c r="D5" s="157"/>
      <c r="E5" s="157"/>
      <c r="F5" s="157"/>
      <c r="G5" s="157"/>
      <c r="H5" s="157"/>
      <c r="I5" s="157"/>
      <c r="J5" s="157"/>
      <c r="K5" s="158"/>
      <c r="L5" s="159"/>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1"/>
      <c r="AL5" s="80"/>
      <c r="AM5" s="81"/>
      <c r="AP5" s="41"/>
      <c r="AQ5" s="41"/>
      <c r="AR5" s="41"/>
      <c r="AS5" s="41"/>
      <c r="AT5" s="41"/>
    </row>
    <row r="6" spans="1:50" s="30" customFormat="1" ht="17.25" customHeight="1">
      <c r="A6" s="246"/>
      <c r="B6" s="167" t="s">
        <v>141</v>
      </c>
      <c r="C6" s="167"/>
      <c r="D6" s="167"/>
      <c r="E6" s="167"/>
      <c r="F6" s="167"/>
      <c r="G6" s="167"/>
      <c r="H6" s="167"/>
      <c r="I6" s="167"/>
      <c r="J6" s="167"/>
      <c r="K6" s="168"/>
      <c r="L6" s="86" t="s">
        <v>5</v>
      </c>
      <c r="M6" s="86"/>
      <c r="N6" s="86"/>
      <c r="O6" s="86"/>
      <c r="P6" s="86"/>
      <c r="Q6" s="183"/>
      <c r="R6" s="183"/>
      <c r="S6" s="183"/>
      <c r="T6" s="183"/>
      <c r="U6" s="183"/>
      <c r="V6" s="183"/>
      <c r="W6" s="86" t="s">
        <v>6</v>
      </c>
      <c r="X6" s="86"/>
      <c r="Y6" s="86"/>
      <c r="Z6" s="86"/>
      <c r="AA6" s="86"/>
      <c r="AB6" s="86"/>
      <c r="AC6" s="171"/>
      <c r="AD6" s="171"/>
      <c r="AE6" s="171"/>
      <c r="AF6" s="171"/>
      <c r="AG6" s="171"/>
      <c r="AH6" s="171"/>
      <c r="AI6" s="171"/>
      <c r="AJ6" s="171"/>
      <c r="AK6" s="171"/>
      <c r="AL6" s="171"/>
      <c r="AM6" s="172"/>
      <c r="AP6" s="31"/>
      <c r="AT6" s="173"/>
    </row>
    <row r="7" spans="1:50" s="30" customFormat="1" ht="20.25" customHeight="1">
      <c r="A7" s="246"/>
      <c r="B7" s="169"/>
      <c r="C7" s="169"/>
      <c r="D7" s="169"/>
      <c r="E7" s="169"/>
      <c r="F7" s="169"/>
      <c r="G7" s="169"/>
      <c r="H7" s="169"/>
      <c r="I7" s="169"/>
      <c r="J7" s="169"/>
      <c r="K7" s="170"/>
      <c r="L7" s="174"/>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6"/>
      <c r="AP7" s="31"/>
      <c r="AT7" s="173"/>
    </row>
    <row r="8" spans="1:50" s="30" customFormat="1" ht="21" customHeight="1">
      <c r="A8" s="246"/>
      <c r="B8" s="61" t="s">
        <v>7</v>
      </c>
      <c r="C8" s="78"/>
      <c r="D8" s="78"/>
      <c r="E8" s="61"/>
      <c r="F8" s="61"/>
      <c r="G8" s="61"/>
      <c r="H8" s="61"/>
      <c r="I8" s="61"/>
      <c r="J8" s="61"/>
      <c r="K8" s="62"/>
      <c r="L8" s="177" t="s">
        <v>8</v>
      </c>
      <c r="M8" s="178"/>
      <c r="N8" s="178"/>
      <c r="O8" s="179"/>
      <c r="P8" s="162"/>
      <c r="Q8" s="163"/>
      <c r="R8" s="163"/>
      <c r="S8" s="163"/>
      <c r="T8" s="163"/>
      <c r="U8" s="163"/>
      <c r="V8" s="163"/>
      <c r="W8" s="163"/>
      <c r="X8" s="163"/>
      <c r="Y8" s="163"/>
      <c r="Z8" s="177" t="s">
        <v>24</v>
      </c>
      <c r="AA8" s="178"/>
      <c r="AB8" s="179"/>
      <c r="AC8" s="164"/>
      <c r="AD8" s="165"/>
      <c r="AE8" s="165"/>
      <c r="AF8" s="165"/>
      <c r="AG8" s="165"/>
      <c r="AH8" s="165"/>
      <c r="AI8" s="165"/>
      <c r="AJ8" s="165"/>
      <c r="AK8" s="165"/>
      <c r="AL8" s="165"/>
      <c r="AM8" s="166"/>
      <c r="AO8" s="30" t="str">
        <f>IFERROR(VLOOKUP(AG4,#REF!,8,0),"")</f>
        <v/>
      </c>
      <c r="AP8" s="31"/>
    </row>
    <row r="9" spans="1:50" s="30" customFormat="1" ht="20.25" customHeight="1">
      <c r="A9" s="247"/>
      <c r="B9" s="61" t="s">
        <v>20</v>
      </c>
      <c r="C9" s="78"/>
      <c r="D9" s="78"/>
      <c r="E9" s="61"/>
      <c r="F9" s="61"/>
      <c r="G9" s="61"/>
      <c r="H9" s="61"/>
      <c r="I9" s="61"/>
      <c r="J9" s="61"/>
      <c r="K9" s="62"/>
      <c r="L9" s="220"/>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2"/>
      <c r="AP9" s="31"/>
    </row>
    <row r="10" spans="1:50" s="30" customFormat="1" ht="10" customHeight="1">
      <c r="A10" s="53"/>
      <c r="B10" s="2"/>
      <c r="C10" s="3"/>
      <c r="D10" s="3"/>
      <c r="E10" s="2"/>
      <c r="F10" s="2"/>
      <c r="G10" s="2"/>
      <c r="H10" s="2"/>
      <c r="I10" s="2"/>
      <c r="J10" s="2"/>
      <c r="K10" s="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P10" s="31"/>
    </row>
    <row r="11" spans="1:50" s="30" customFormat="1" ht="19.5" customHeight="1">
      <c r="A11" s="65"/>
      <c r="I11" s="32"/>
      <c r="K11" s="2"/>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P11" s="31"/>
      <c r="AU11" s="68" t="str">
        <f>IF(E22&lt;&gt;0,IF(OR(E12="",A17="",J17=""),"基本情報エラー：未入力の項目がありますので、入力してください。",""),"")</f>
        <v/>
      </c>
    </row>
    <row r="12" spans="1:50" s="30" customFormat="1" ht="19.5" customHeight="1">
      <c r="A12" s="228" t="s">
        <v>139</v>
      </c>
      <c r="B12" s="228"/>
      <c r="C12" s="228"/>
      <c r="D12" s="228"/>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P12" s="31"/>
    </row>
    <row r="13" spans="1:50" s="30" customFormat="1" ht="10" customHeight="1">
      <c r="I13" s="32"/>
      <c r="K13" s="2"/>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P13" s="31"/>
    </row>
    <row r="14" spans="1:50" s="30" customFormat="1" ht="22.5" customHeight="1" thickBot="1">
      <c r="I14" s="32"/>
      <c r="J14" s="236"/>
      <c r="K14" s="236"/>
      <c r="L14" s="236"/>
      <c r="M14" s="236"/>
      <c r="N14" s="237"/>
      <c r="O14" s="237"/>
      <c r="P14" s="237"/>
      <c r="Q14" s="237"/>
      <c r="R14" s="237"/>
      <c r="S14" s="1"/>
      <c r="T14" s="3"/>
      <c r="U14" s="3"/>
      <c r="V14" s="3"/>
      <c r="W14" s="3"/>
      <c r="X14" s="3"/>
      <c r="Y14" s="3"/>
      <c r="Z14" s="3"/>
      <c r="AA14" s="3"/>
      <c r="AB14" s="3"/>
      <c r="AC14" s="3"/>
      <c r="AD14" s="238" t="s">
        <v>267</v>
      </c>
      <c r="AE14" s="238"/>
      <c r="AF14" s="238"/>
      <c r="AG14" s="238"/>
      <c r="AH14" s="256"/>
      <c r="AI14" s="256"/>
      <c r="AJ14" s="256"/>
      <c r="AK14" s="256"/>
      <c r="AL14" s="257"/>
      <c r="AM14" s="73" t="s">
        <v>118</v>
      </c>
      <c r="AP14" s="31"/>
      <c r="AU14" s="40"/>
      <c r="AV14" s="74"/>
      <c r="AW14" s="74"/>
      <c r="AX14" s="74"/>
    </row>
    <row r="15" spans="1:50" s="30" customFormat="1" ht="23.25" customHeight="1" thickBot="1">
      <c r="A15" s="66"/>
      <c r="B15" s="241" t="s">
        <v>266</v>
      </c>
      <c r="C15" s="241"/>
      <c r="D15" s="241"/>
      <c r="E15" s="242">
        <f>E22</f>
        <v>0</v>
      </c>
      <c r="F15" s="243"/>
      <c r="G15" s="243"/>
      <c r="H15" s="244"/>
      <c r="I15" s="54" t="s">
        <v>118</v>
      </c>
      <c r="J15" s="241" t="s">
        <v>146</v>
      </c>
      <c r="K15" s="241"/>
      <c r="L15" s="241"/>
      <c r="M15" s="241"/>
      <c r="N15" s="226">
        <v>100000</v>
      </c>
      <c r="O15" s="227"/>
      <c r="P15" s="227"/>
      <c r="Q15" s="227"/>
      <c r="R15" s="227"/>
      <c r="S15" s="83" t="s">
        <v>118</v>
      </c>
      <c r="T15" s="223" t="s">
        <v>145</v>
      </c>
      <c r="U15" s="224"/>
      <c r="V15" s="224"/>
      <c r="W15" s="225"/>
      <c r="X15" s="226">
        <f>MIN(E15,N15)</f>
        <v>0</v>
      </c>
      <c r="Y15" s="227"/>
      <c r="Z15" s="227"/>
      <c r="AA15" s="227"/>
      <c r="AB15" s="227"/>
      <c r="AC15" s="84" t="s">
        <v>118</v>
      </c>
      <c r="AD15" s="253" t="s">
        <v>278</v>
      </c>
      <c r="AE15" s="254"/>
      <c r="AF15" s="254"/>
      <c r="AG15" s="255"/>
      <c r="AH15" s="258">
        <f>MIN(AH14,X15*3/4)</f>
        <v>0</v>
      </c>
      <c r="AI15" s="259"/>
      <c r="AJ15" s="259"/>
      <c r="AK15" s="259"/>
      <c r="AL15" s="259"/>
      <c r="AM15" s="85" t="s">
        <v>118</v>
      </c>
      <c r="AP15" s="31"/>
    </row>
    <row r="16" spans="1:50" s="30" customFormat="1" ht="15" customHeight="1">
      <c r="A16" s="186" t="s">
        <v>136</v>
      </c>
      <c r="B16" s="186"/>
      <c r="C16" s="186"/>
      <c r="D16" s="186"/>
      <c r="E16" s="186" t="s">
        <v>265</v>
      </c>
      <c r="F16" s="186"/>
      <c r="G16" s="186"/>
      <c r="H16" s="186"/>
      <c r="I16" s="186"/>
      <c r="J16" s="187" t="s">
        <v>137</v>
      </c>
      <c r="K16" s="187"/>
      <c r="L16" s="187"/>
      <c r="M16" s="187"/>
      <c r="N16" s="187"/>
      <c r="O16" s="187"/>
      <c r="P16" s="187"/>
      <c r="Q16" s="187"/>
      <c r="R16" s="187"/>
      <c r="S16" s="187"/>
      <c r="T16" s="187"/>
      <c r="U16" s="187"/>
      <c r="V16" s="187"/>
      <c r="W16" s="187"/>
      <c r="X16" s="187"/>
      <c r="Y16" s="187"/>
      <c r="Z16" s="187"/>
      <c r="AA16" s="187"/>
      <c r="AB16" s="187"/>
      <c r="AC16" s="187"/>
      <c r="AD16" s="188"/>
      <c r="AE16" s="188"/>
      <c r="AF16" s="188"/>
      <c r="AG16" s="188"/>
      <c r="AH16" s="188"/>
      <c r="AI16" s="188"/>
      <c r="AJ16" s="188"/>
      <c r="AK16" s="188"/>
      <c r="AL16" s="188"/>
      <c r="AM16" s="189"/>
      <c r="AP16" s="31"/>
    </row>
    <row r="17" spans="1:42" s="30" customFormat="1" ht="15" customHeight="1">
      <c r="A17" s="192"/>
      <c r="B17" s="193"/>
      <c r="C17" s="193"/>
      <c r="D17" s="194"/>
      <c r="E17" s="190"/>
      <c r="F17" s="191"/>
      <c r="G17" s="191"/>
      <c r="H17" s="191"/>
      <c r="I17" s="19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P17" s="31"/>
    </row>
    <row r="18" spans="1:42" s="30" customFormat="1" ht="15" customHeight="1">
      <c r="A18" s="195"/>
      <c r="B18" s="196"/>
      <c r="C18" s="196"/>
      <c r="D18" s="197"/>
      <c r="E18" s="201"/>
      <c r="F18" s="202"/>
      <c r="G18" s="202"/>
      <c r="H18" s="202"/>
      <c r="I18" s="20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P18" s="31"/>
    </row>
    <row r="19" spans="1:42" s="30" customFormat="1" ht="15" customHeight="1">
      <c r="A19" s="195"/>
      <c r="B19" s="196"/>
      <c r="C19" s="196"/>
      <c r="D19" s="197"/>
      <c r="E19" s="201"/>
      <c r="F19" s="202"/>
      <c r="G19" s="202"/>
      <c r="H19" s="202"/>
      <c r="I19" s="20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P19" s="31"/>
    </row>
    <row r="20" spans="1:42" s="30" customFormat="1" ht="15" customHeight="1">
      <c r="A20" s="195"/>
      <c r="B20" s="196"/>
      <c r="C20" s="196"/>
      <c r="D20" s="197"/>
      <c r="E20" s="201"/>
      <c r="F20" s="202"/>
      <c r="G20" s="202"/>
      <c r="H20" s="202"/>
      <c r="I20" s="20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P20" s="31"/>
    </row>
    <row r="21" spans="1:42" s="30" customFormat="1" ht="15" customHeight="1">
      <c r="A21" s="233"/>
      <c r="B21" s="234"/>
      <c r="C21" s="234"/>
      <c r="D21" s="235"/>
      <c r="E21" s="203"/>
      <c r="F21" s="204"/>
      <c r="G21" s="204"/>
      <c r="H21" s="204"/>
      <c r="I21" s="20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P21" s="31"/>
    </row>
    <row r="22" spans="1:42" s="30" customFormat="1" ht="15" customHeight="1">
      <c r="A22" s="198" t="s">
        <v>26</v>
      </c>
      <c r="B22" s="199"/>
      <c r="C22" s="199"/>
      <c r="D22" s="200"/>
      <c r="E22" s="184">
        <f>SUM(E17:I21)</f>
        <v>0</v>
      </c>
      <c r="F22" s="185"/>
      <c r="G22" s="185"/>
      <c r="H22" s="185"/>
      <c r="I22" s="185"/>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P22" s="31"/>
    </row>
    <row r="23" spans="1:42" s="30" customFormat="1" ht="10" customHeight="1" thickBot="1">
      <c r="A23" s="53"/>
      <c r="B23" s="2"/>
      <c r="C23" s="3"/>
      <c r="D23" s="3"/>
      <c r="E23" s="2"/>
      <c r="F23" s="2"/>
      <c r="G23" s="2"/>
      <c r="H23" s="2"/>
      <c r="I23" s="2"/>
      <c r="J23" s="2"/>
      <c r="K23" s="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P23" s="31"/>
    </row>
    <row r="24" spans="1:42" ht="24.75" customHeight="1" thickBot="1">
      <c r="A24" s="219" t="s">
        <v>85</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P24" s="47" t="str">
        <f>IF(COUNTIF(A25:A26,"○")=2,"OK","NG")</f>
        <v>NG</v>
      </c>
    </row>
    <row r="25" spans="1:42" ht="42.75" customHeight="1">
      <c r="A25" s="63"/>
      <c r="B25" s="210" t="s">
        <v>120</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row>
    <row r="26" spans="1:42" ht="25.5" customHeight="1">
      <c r="A26" s="63"/>
      <c r="B26" s="211" t="s">
        <v>291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row>
    <row r="27" spans="1:42" ht="8.25" customHeight="1">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42" ht="26.25" hidden="1" customHeight="1">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42" ht="26.25" hidden="1" customHeight="1">
      <c r="A29" s="36"/>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42" ht="26.25" hidden="1"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42" ht="26.25" hidden="1" customHeight="1">
      <c r="A31" s="36"/>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42" ht="26.25" hidden="1"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ht="26.25" hidden="1" customHeight="1">
      <c r="A33" s="36"/>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26.25" hidden="1" customHeight="1">
      <c r="A34" s="36"/>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ht="26.25" hidden="1" customHeight="1">
      <c r="A35" s="36"/>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ht="26.25" hidden="1" customHeight="1">
      <c r="A36" s="36"/>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ht="26.25" hidden="1"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row>
    <row r="38" spans="1:39" ht="26.25" hidden="1" customHeight="1">
      <c r="A38" s="36"/>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26.25" hidden="1" customHeight="1">
      <c r="A39" s="36"/>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row>
    <row r="40" spans="1:39" ht="26.25" hidden="1" customHeight="1">
      <c r="A40" s="3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ht="26.25" hidden="1" customHeight="1">
      <c r="A41" s="36"/>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26.25" hidden="1" customHeight="1">
      <c r="A42" s="36"/>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row>
    <row r="43" spans="1:39" ht="26.25" hidden="1"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ht="26.25" hidden="1" customHeight="1">
      <c r="A44" s="3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ht="26.25" hidden="1" customHeight="1">
      <c r="A45" s="36"/>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ht="26.25" hidden="1" customHeight="1">
      <c r="A46" s="36"/>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ht="26.25" hidden="1"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ht="26.25" hidden="1"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ht="26.25" hidden="1" customHeight="1">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26.25" hidden="1" customHeight="1">
      <c r="A50" s="36"/>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ht="26.25" hidden="1"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ht="26.25" hidden="1" customHeight="1">
      <c r="A52" s="36"/>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ht="26.25" hidden="1" customHeight="1">
      <c r="A53" s="36"/>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ht="26.25" hidden="1" customHeight="1">
      <c r="A54" s="36"/>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ht="26.25" hidden="1" customHeight="1">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ht="26.25" hidden="1" customHeight="1">
      <c r="A56" s="36"/>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ht="26.25" hidden="1" customHeight="1">
      <c r="A57" s="3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ht="26.25" hidden="1" customHeight="1">
      <c r="A58" s="36"/>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ht="26.25" hidden="1" customHeight="1">
      <c r="A59" s="36"/>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ht="26.25" hidden="1" customHeight="1">
      <c r="A60" s="36"/>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ht="26.25" hidden="1" customHeight="1">
      <c r="A61" s="36"/>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ht="26.25" hidden="1" customHeight="1">
      <c r="A62" s="36"/>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ht="26.25" hidden="1" customHeight="1">
      <c r="A63" s="36"/>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ht="26.25" hidden="1" customHeight="1">
      <c r="A64" s="36"/>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ht="26.25" hidden="1" customHeight="1">
      <c r="A65" s="36"/>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26.25" hidden="1" customHeight="1">
      <c r="A66" s="36"/>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26.25" hidden="1" customHeight="1">
      <c r="A67" s="36"/>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ht="26.25" hidden="1" customHeight="1">
      <c r="A68" s="36"/>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row r="69" spans="1:39" ht="26.25" hidden="1" customHeight="1">
      <c r="A69" s="36"/>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row r="70" spans="1:39" ht="26.25" hidden="1" customHeight="1">
      <c r="A70" s="36"/>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row>
    <row r="71" spans="1:39" ht="26.25" hidden="1" customHeight="1">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row>
    <row r="72" spans="1:39" ht="26.25" hidden="1" customHeight="1">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row>
    <row r="73" spans="1:39" ht="26.25" hidden="1" customHeight="1">
      <c r="A73" s="3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row>
    <row r="74" spans="1:39" ht="26.25" hidden="1" customHeight="1">
      <c r="A74" s="36"/>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row>
    <row r="75" spans="1:39" ht="26.25" hidden="1" customHeight="1">
      <c r="A75" s="36"/>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row>
    <row r="76" spans="1:39" ht="26.25" hidden="1" customHeight="1">
      <c r="A76" s="36"/>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row>
    <row r="77" spans="1:39" ht="26.25" hidden="1" customHeight="1">
      <c r="A77" s="36"/>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row>
    <row r="78" spans="1:39" ht="26.25" hidden="1" customHeight="1">
      <c r="A78" s="36"/>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row>
    <row r="79" spans="1:39" ht="26.25" hidden="1" customHeight="1">
      <c r="A79" s="36"/>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row>
    <row r="80" spans="1:39" ht="26.25" hidden="1" customHeight="1">
      <c r="A80" s="3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row>
    <row r="81" spans="1:43" ht="26.25" hidden="1" customHeight="1">
      <c r="A81" s="36"/>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row>
    <row r="82" spans="1:43" ht="26.25" hidden="1" customHeight="1">
      <c r="A82" s="36"/>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row>
    <row r="83" spans="1:43" ht="26.25" hidden="1" customHeight="1">
      <c r="A83" s="36"/>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4" spans="1:43" ht="26.25" hidden="1" customHeight="1">
      <c r="A84" s="36"/>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row>
    <row r="85" spans="1:43" ht="26.25" hidden="1" customHeight="1">
      <c r="A85" s="36"/>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row>
    <row r="86" spans="1:43" ht="26.25" hidden="1" customHeight="1">
      <c r="A86" s="36"/>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row>
    <row r="87" spans="1:43" ht="26.25" hidden="1" customHeight="1">
      <c r="A87" s="36"/>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43" ht="26.25" hidden="1" customHeight="1">
      <c r="A88" s="36"/>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row>
    <row r="89" spans="1:43" ht="26.25" hidden="1" customHeight="1">
      <c r="A89" s="36"/>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row>
    <row r="90" spans="1:43" ht="26.25" hidden="1" customHeight="1">
      <c r="A90" s="36"/>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P90" s="25" t="str">
        <f>IF(COUNTIF(A95:A96,"○")=2,"国保連へ申請","都道府県へ直接申請")</f>
        <v>都道府県へ直接申請</v>
      </c>
    </row>
    <row r="91" spans="1:43" ht="24.75" hidden="1" customHeight="1">
      <c r="AP91" s="37" t="str">
        <f>IF(COUNTIF(A95:A96,"○")=2,"国保連へ申請","都道府県へ直接申請")</f>
        <v>都道府県へ直接申請</v>
      </c>
      <c r="AQ91" s="38"/>
    </row>
    <row r="92" spans="1:43" ht="25.5" hidden="1" customHeight="1"/>
    <row r="93" spans="1:43" ht="25.5" hidden="1" customHeight="1" thickBot="1"/>
    <row r="94" spans="1:43" ht="20.25" hidden="1" customHeight="1" thickBot="1">
      <c r="A94" s="212" t="s">
        <v>86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4"/>
      <c r="AP94" s="37" t="e">
        <f>IF(AND(#REF!&gt;=1000,AP24="OK",AP91="国保連へ申請"),"国保連へ申請",IF(AND(AP24="NG",AP91="都道府県へ直接申請"),"申請できません",IF(AND(#REF!&gt;=1000,AP24="OK",AP91="都道府県へ直接申請"),"都道府県へ直接申請",IF(AND(AP24="NG",AP91="OK"),"申請できません",IF(AND(AP24="NG",AP91="国保連へ申請"),"申請できません",IF(AND(AP24="OK",AP91="国保連へ申請"),"申請できません",IF(AND(AP24="OK",AP91="都道府県へ直接申請"),"申請できません")))))))</f>
        <v>#REF!</v>
      </c>
      <c r="AQ94" s="39"/>
    </row>
    <row r="95" spans="1:43" ht="13.5" hidden="1" customHeight="1" thickBot="1">
      <c r="A95" s="33"/>
      <c r="B95" s="215" t="s">
        <v>90</v>
      </c>
      <c r="C95" s="215"/>
      <c r="D95" s="215"/>
      <c r="E95" s="215"/>
      <c r="F95" s="215"/>
      <c r="G95" s="215"/>
      <c r="H95" s="215"/>
      <c r="I95" s="215"/>
      <c r="J95" s="215"/>
      <c r="K95" s="215"/>
      <c r="L95" s="215"/>
      <c r="M95" s="215"/>
      <c r="N95" s="215"/>
      <c r="O95" s="215"/>
      <c r="P95" s="215"/>
      <c r="Q95" s="215"/>
      <c r="R95" s="215"/>
      <c r="S95" s="215"/>
      <c r="T95" s="215"/>
      <c r="U95" s="215"/>
      <c r="V95" s="215"/>
      <c r="W95" s="216"/>
      <c r="X95" s="217" t="s">
        <v>101</v>
      </c>
      <c r="Y95" s="217"/>
      <c r="Z95" s="217"/>
      <c r="AA95" s="217"/>
      <c r="AB95" s="217"/>
      <c r="AC95" s="217"/>
      <c r="AD95" s="217"/>
      <c r="AE95" s="217"/>
      <c r="AF95" s="217"/>
      <c r="AG95" s="217"/>
      <c r="AH95" s="217"/>
      <c r="AI95" s="217"/>
      <c r="AJ95" s="217"/>
      <c r="AK95" s="217"/>
      <c r="AL95" s="217"/>
      <c r="AM95" s="218"/>
    </row>
    <row r="96" spans="1:43" ht="13.5" hidden="1" customHeight="1" thickBot="1">
      <c r="A96" s="33"/>
      <c r="B96" s="205" t="s">
        <v>91</v>
      </c>
      <c r="C96" s="205"/>
      <c r="D96" s="205"/>
      <c r="E96" s="206"/>
      <c r="F96" s="205"/>
      <c r="G96" s="205"/>
      <c r="H96" s="205"/>
      <c r="I96" s="205"/>
      <c r="J96" s="205"/>
      <c r="K96" s="205"/>
      <c r="L96" s="205"/>
      <c r="M96" s="205"/>
      <c r="N96" s="205"/>
      <c r="O96" s="205"/>
      <c r="P96" s="205"/>
      <c r="Q96" s="205"/>
      <c r="R96" s="205"/>
      <c r="S96" s="205"/>
      <c r="T96" s="205"/>
      <c r="U96" s="205"/>
      <c r="V96" s="205"/>
      <c r="W96" s="207"/>
      <c r="X96" s="208" t="s">
        <v>84</v>
      </c>
      <c r="Y96" s="208"/>
      <c r="Z96" s="208"/>
      <c r="AA96" s="208"/>
      <c r="AB96" s="208"/>
      <c r="AC96" s="208"/>
      <c r="AD96" s="208"/>
      <c r="AE96" s="208"/>
      <c r="AF96" s="208"/>
      <c r="AG96" s="208"/>
      <c r="AH96" s="208"/>
      <c r="AI96" s="208"/>
      <c r="AJ96" s="208"/>
      <c r="AK96" s="208"/>
      <c r="AL96" s="208"/>
      <c r="AM96" s="209"/>
    </row>
    <row r="97" spans="1:42" s="40" customFormat="1" ht="18.75" hidden="1" customHeight="1">
      <c r="C97" s="41" t="s">
        <v>63</v>
      </c>
      <c r="AP97" s="41"/>
    </row>
    <row r="98" spans="1:42" s="40" customFormat="1" ht="18.75" hidden="1" customHeight="1">
      <c r="A98" s="40">
        <v>1</v>
      </c>
      <c r="B98" s="42" t="s">
        <v>36</v>
      </c>
      <c r="C98" s="43">
        <v>10000</v>
      </c>
      <c r="D98" s="40" t="s">
        <v>37</v>
      </c>
      <c r="E98" s="44">
        <v>1</v>
      </c>
      <c r="H98" s="40" t="s">
        <v>109</v>
      </c>
      <c r="AP98" s="41"/>
    </row>
    <row r="99" spans="1:42" s="40" customFormat="1" ht="18.75" hidden="1" customHeight="1">
      <c r="A99" s="40">
        <v>2</v>
      </c>
      <c r="B99" s="42" t="s">
        <v>38</v>
      </c>
      <c r="C99" s="43">
        <v>15000</v>
      </c>
      <c r="D99" s="40" t="s">
        <v>37</v>
      </c>
      <c r="E99" s="44">
        <v>2</v>
      </c>
      <c r="H99" s="40" t="s">
        <v>110</v>
      </c>
      <c r="AP99" s="41"/>
    </row>
    <row r="100" spans="1:42" s="40" customFormat="1" ht="18.75" hidden="1" customHeight="1">
      <c r="A100" s="40">
        <v>3</v>
      </c>
      <c r="B100" s="42" t="s">
        <v>39</v>
      </c>
      <c r="C100" s="43">
        <v>20000</v>
      </c>
      <c r="D100" s="40" t="s">
        <v>37</v>
      </c>
      <c r="E100" s="44">
        <v>3</v>
      </c>
      <c r="H100" s="40" t="s">
        <v>111</v>
      </c>
      <c r="AP100" s="41"/>
    </row>
    <row r="101" spans="1:42" s="40" customFormat="1" ht="18.75" hidden="1" customHeight="1">
      <c r="A101" s="40">
        <v>4</v>
      </c>
      <c r="B101" s="42" t="s">
        <v>40</v>
      </c>
      <c r="C101" s="43">
        <v>10000</v>
      </c>
      <c r="D101" s="40" t="s">
        <v>37</v>
      </c>
      <c r="E101" s="44">
        <v>4</v>
      </c>
      <c r="H101" s="40" t="s">
        <v>112</v>
      </c>
      <c r="AP101" s="41"/>
    </row>
    <row r="102" spans="1:42" s="40" customFormat="1" ht="18.75" hidden="1" customHeight="1">
      <c r="A102" s="40">
        <v>5</v>
      </c>
      <c r="B102" s="42" t="s">
        <v>11</v>
      </c>
      <c r="C102" s="43">
        <v>10000</v>
      </c>
      <c r="D102" s="40" t="s">
        <v>37</v>
      </c>
      <c r="E102" s="44">
        <v>5</v>
      </c>
      <c r="H102" s="40" t="s">
        <v>113</v>
      </c>
      <c r="AP102" s="41"/>
    </row>
    <row r="103" spans="1:42" s="40" customFormat="1" ht="18.75" hidden="1" customHeight="1">
      <c r="A103" s="40">
        <v>6</v>
      </c>
      <c r="B103" s="42" t="s">
        <v>41</v>
      </c>
      <c r="C103" s="43">
        <v>10000</v>
      </c>
      <c r="D103" s="40" t="s">
        <v>37</v>
      </c>
      <c r="E103" s="44">
        <v>6</v>
      </c>
      <c r="H103" s="40" t="s">
        <v>114</v>
      </c>
      <c r="AP103" s="41"/>
    </row>
    <row r="104" spans="1:42" s="40" customFormat="1" ht="18.75" hidden="1" customHeight="1">
      <c r="A104" s="40">
        <v>7</v>
      </c>
      <c r="B104" s="42" t="s">
        <v>42</v>
      </c>
      <c r="C104" s="43">
        <v>15000</v>
      </c>
      <c r="D104" s="40" t="s">
        <v>37</v>
      </c>
      <c r="E104" s="44">
        <v>7</v>
      </c>
      <c r="H104" s="40" t="s">
        <v>115</v>
      </c>
      <c r="AP104" s="41"/>
    </row>
    <row r="105" spans="1:42" s="40" customFormat="1" ht="18.75" hidden="1" customHeight="1">
      <c r="A105" s="40">
        <v>8</v>
      </c>
      <c r="B105" s="42" t="s">
        <v>43</v>
      </c>
      <c r="C105" s="43">
        <v>20000</v>
      </c>
      <c r="D105" s="40" t="s">
        <v>37</v>
      </c>
      <c r="E105" s="44">
        <v>8</v>
      </c>
      <c r="H105" s="40" t="s">
        <v>116</v>
      </c>
      <c r="AP105" s="41"/>
    </row>
    <row r="106" spans="1:42" s="40" customFormat="1" ht="18.75" hidden="1" customHeight="1">
      <c r="A106" s="40">
        <v>9</v>
      </c>
      <c r="B106" s="42" t="s">
        <v>22</v>
      </c>
      <c r="C106" s="43">
        <v>10000</v>
      </c>
      <c r="D106" s="40" t="s">
        <v>37</v>
      </c>
      <c r="E106" s="44">
        <v>9</v>
      </c>
      <c r="H106" s="40" t="s">
        <v>107</v>
      </c>
      <c r="AP106" s="41"/>
    </row>
    <row r="107" spans="1:42" s="40" customFormat="1" ht="18.75" hidden="1" customHeight="1">
      <c r="A107" s="40">
        <v>10</v>
      </c>
      <c r="B107" s="42" t="s">
        <v>64</v>
      </c>
      <c r="C107" s="43">
        <v>5000</v>
      </c>
      <c r="D107" s="40" t="s">
        <v>37</v>
      </c>
      <c r="E107" s="44">
        <v>10</v>
      </c>
      <c r="H107" s="40" t="s">
        <v>108</v>
      </c>
      <c r="AP107" s="41"/>
    </row>
    <row r="108" spans="1:42" s="40" customFormat="1" ht="18.75" hidden="1" customHeight="1">
      <c r="A108" s="40">
        <v>11</v>
      </c>
      <c r="B108" s="40" t="s">
        <v>65</v>
      </c>
      <c r="C108" s="43">
        <v>10000</v>
      </c>
      <c r="D108" s="40" t="s">
        <v>37</v>
      </c>
      <c r="E108" s="44">
        <v>11</v>
      </c>
      <c r="H108" s="5" t="s">
        <v>106</v>
      </c>
      <c r="AP108" s="41"/>
    </row>
    <row r="109" spans="1:42" s="40" customFormat="1" ht="18.75" hidden="1" customHeight="1">
      <c r="A109" s="40">
        <v>12</v>
      </c>
      <c r="B109" s="40" t="s">
        <v>46</v>
      </c>
      <c r="C109" s="43">
        <v>10000</v>
      </c>
      <c r="D109" s="40" t="s">
        <v>37</v>
      </c>
      <c r="E109" s="44">
        <v>12</v>
      </c>
      <c r="AP109" s="41"/>
    </row>
    <row r="110" spans="1:42" s="40" customFormat="1" ht="18.75" hidden="1" customHeight="1">
      <c r="A110" s="40">
        <v>13</v>
      </c>
      <c r="B110" s="40" t="s">
        <v>47</v>
      </c>
      <c r="C110" s="43">
        <v>15000</v>
      </c>
      <c r="D110" s="40" t="s">
        <v>37</v>
      </c>
      <c r="E110" s="44">
        <v>13</v>
      </c>
      <c r="AP110" s="41"/>
    </row>
    <row r="111" spans="1:42" s="40" customFormat="1" ht="18.75" hidden="1" customHeight="1">
      <c r="A111" s="40">
        <v>14</v>
      </c>
      <c r="B111" s="40" t="s">
        <v>48</v>
      </c>
      <c r="C111" s="43">
        <v>20000</v>
      </c>
      <c r="D111" s="40" t="s">
        <v>37</v>
      </c>
      <c r="E111" s="44">
        <v>14</v>
      </c>
      <c r="AP111" s="41"/>
    </row>
    <row r="112" spans="1:42" s="40" customFormat="1" ht="18.75" hidden="1" customHeight="1">
      <c r="A112" s="40">
        <v>15</v>
      </c>
      <c r="B112" s="40" t="s">
        <v>12</v>
      </c>
      <c r="C112" s="43">
        <v>10000</v>
      </c>
      <c r="D112" s="40" t="s">
        <v>37</v>
      </c>
      <c r="E112" s="44">
        <v>15</v>
      </c>
      <c r="AP112" s="41"/>
    </row>
    <row r="113" spans="1:42" s="40" customFormat="1" ht="18.75" hidden="1" customHeight="1">
      <c r="A113" s="40">
        <v>16</v>
      </c>
      <c r="B113" s="40" t="s">
        <v>13</v>
      </c>
      <c r="C113" s="43">
        <v>10000</v>
      </c>
      <c r="D113" s="40" t="s">
        <v>37</v>
      </c>
      <c r="E113" s="44">
        <v>16</v>
      </c>
      <c r="AP113" s="41"/>
    </row>
    <row r="114" spans="1:42" s="40" customFormat="1" ht="18.75" hidden="1" customHeight="1">
      <c r="A114" s="40">
        <v>17</v>
      </c>
      <c r="B114" s="40" t="s">
        <v>14</v>
      </c>
      <c r="C114" s="43">
        <v>5000</v>
      </c>
      <c r="D114" s="40" t="s">
        <v>37</v>
      </c>
      <c r="E114" s="44">
        <v>17</v>
      </c>
      <c r="AP114" s="41"/>
    </row>
    <row r="115" spans="1:42" s="40" customFormat="1" ht="18.75" hidden="1" customHeight="1">
      <c r="A115" s="40">
        <v>18</v>
      </c>
      <c r="B115" s="40" t="s">
        <v>15</v>
      </c>
      <c r="C115" s="43">
        <v>10000</v>
      </c>
      <c r="D115" s="40" t="s">
        <v>37</v>
      </c>
      <c r="E115" s="44">
        <v>18</v>
      </c>
      <c r="AP115" s="41"/>
    </row>
    <row r="116" spans="1:42" s="40" customFormat="1" ht="18.75" hidden="1" customHeight="1">
      <c r="A116" s="40">
        <v>19</v>
      </c>
      <c r="B116" s="40" t="s">
        <v>16</v>
      </c>
      <c r="C116" s="43">
        <v>10000</v>
      </c>
      <c r="D116" s="40" t="s">
        <v>37</v>
      </c>
      <c r="E116" s="44">
        <v>19</v>
      </c>
      <c r="AP116" s="41"/>
    </row>
    <row r="117" spans="1:42" s="40" customFormat="1" ht="18.75" hidden="1" customHeight="1">
      <c r="A117" s="40">
        <v>20</v>
      </c>
      <c r="B117" s="40" t="s">
        <v>17</v>
      </c>
      <c r="C117" s="43">
        <v>10000</v>
      </c>
      <c r="D117" s="40" t="s">
        <v>37</v>
      </c>
      <c r="E117" s="44">
        <v>20</v>
      </c>
      <c r="AP117" s="41"/>
    </row>
    <row r="118" spans="1:42" s="40" customFormat="1" ht="18.75" hidden="1" customHeight="1">
      <c r="A118" s="40">
        <v>21</v>
      </c>
      <c r="B118" s="40" t="s">
        <v>44</v>
      </c>
      <c r="C118" s="43">
        <v>5000</v>
      </c>
      <c r="D118" s="40" t="s">
        <v>37</v>
      </c>
      <c r="E118" s="44">
        <v>21</v>
      </c>
      <c r="AP118" s="41"/>
    </row>
    <row r="119" spans="1:42" s="40" customFormat="1" ht="18.75" hidden="1" customHeight="1">
      <c r="A119" s="40">
        <v>22</v>
      </c>
      <c r="B119" s="40" t="s">
        <v>18</v>
      </c>
      <c r="C119" s="43">
        <v>10000</v>
      </c>
      <c r="D119" s="40" t="s">
        <v>37</v>
      </c>
      <c r="E119" s="44">
        <v>22</v>
      </c>
      <c r="AP119" s="41"/>
    </row>
    <row r="120" spans="1:42" s="40" customFormat="1" ht="18.75" hidden="1" customHeight="1">
      <c r="A120" s="45">
        <v>23</v>
      </c>
      <c r="B120" s="45" t="s">
        <v>19</v>
      </c>
      <c r="C120" s="46">
        <v>10000</v>
      </c>
      <c r="D120" s="45" t="s">
        <v>37</v>
      </c>
      <c r="E120" s="44">
        <v>23</v>
      </c>
      <c r="F120" s="45"/>
      <c r="AP120" s="41"/>
    </row>
    <row r="121" spans="1:42" s="40" customFormat="1" ht="18.75" hidden="1" customHeight="1">
      <c r="A121" s="40">
        <v>24</v>
      </c>
      <c r="B121" s="40" t="s">
        <v>49</v>
      </c>
      <c r="C121" s="43">
        <v>30000</v>
      </c>
      <c r="D121" s="40" t="s">
        <v>67</v>
      </c>
      <c r="E121" s="44">
        <v>24</v>
      </c>
      <c r="AP121" s="41"/>
    </row>
    <row r="122" spans="1:42" s="40" customFormat="1" ht="18.75" hidden="1" customHeight="1">
      <c r="A122" s="40">
        <v>25</v>
      </c>
      <c r="B122" s="40" t="s">
        <v>50</v>
      </c>
      <c r="C122" s="43">
        <v>40000</v>
      </c>
      <c r="D122" s="40" t="s">
        <v>67</v>
      </c>
      <c r="E122" s="44">
        <v>25</v>
      </c>
      <c r="AP122" s="41"/>
    </row>
    <row r="123" spans="1:42" s="40" customFormat="1" ht="18.75" hidden="1" customHeight="1">
      <c r="A123" s="40">
        <v>26</v>
      </c>
      <c r="B123" s="40" t="s">
        <v>51</v>
      </c>
      <c r="C123" s="43">
        <v>50000</v>
      </c>
      <c r="D123" s="40" t="s">
        <v>67</v>
      </c>
      <c r="E123" s="44">
        <v>26</v>
      </c>
      <c r="AP123" s="41"/>
    </row>
    <row r="124" spans="1:42" s="40" customFormat="1" ht="18.75" hidden="1" customHeight="1">
      <c r="A124" s="40">
        <v>27</v>
      </c>
      <c r="B124" s="40" t="s">
        <v>52</v>
      </c>
      <c r="C124" s="43">
        <v>60000</v>
      </c>
      <c r="D124" s="40" t="s">
        <v>67</v>
      </c>
      <c r="E124" s="44">
        <v>27</v>
      </c>
      <c r="AP124" s="41"/>
    </row>
    <row r="125" spans="1:42" s="40" customFormat="1" ht="18.75" hidden="1" customHeight="1">
      <c r="A125" s="40">
        <v>28</v>
      </c>
      <c r="B125" s="40" t="s">
        <v>53</v>
      </c>
      <c r="C125" s="43">
        <v>70000</v>
      </c>
      <c r="D125" s="40" t="s">
        <v>67</v>
      </c>
      <c r="E125" s="44">
        <v>28</v>
      </c>
      <c r="AP125" s="41"/>
    </row>
    <row r="126" spans="1:42" s="40" customFormat="1" ht="18.75" hidden="1" customHeight="1">
      <c r="A126" s="40">
        <v>29</v>
      </c>
      <c r="B126" s="40" t="s">
        <v>54</v>
      </c>
      <c r="C126" s="43">
        <v>10000</v>
      </c>
      <c r="D126" s="40" t="s">
        <v>67</v>
      </c>
      <c r="E126" s="44">
        <v>29</v>
      </c>
      <c r="AP126" s="41"/>
    </row>
    <row r="127" spans="1:42" s="40" customFormat="1" ht="18.75" hidden="1" customHeight="1">
      <c r="A127" s="40">
        <v>30</v>
      </c>
      <c r="B127" s="40" t="s">
        <v>66</v>
      </c>
      <c r="C127" s="43">
        <v>20000</v>
      </c>
      <c r="D127" s="40" t="s">
        <v>67</v>
      </c>
      <c r="E127" s="44">
        <v>30</v>
      </c>
      <c r="AP127" s="41"/>
    </row>
    <row r="128" spans="1:42" s="40" customFormat="1" ht="18.75" hidden="1" customHeight="1">
      <c r="A128" s="40">
        <v>31</v>
      </c>
      <c r="B128" s="40" t="s">
        <v>55</v>
      </c>
      <c r="C128" s="43">
        <v>30000</v>
      </c>
      <c r="D128" s="40" t="s">
        <v>67</v>
      </c>
      <c r="E128" s="44">
        <v>31</v>
      </c>
      <c r="AP128" s="41"/>
    </row>
    <row r="129" spans="1:42" s="40" customFormat="1" ht="18.75" hidden="1" customHeight="1">
      <c r="A129" s="40">
        <v>32</v>
      </c>
      <c r="B129" s="40" t="s">
        <v>56</v>
      </c>
      <c r="C129" s="43">
        <v>40000</v>
      </c>
      <c r="D129" s="40" t="s">
        <v>67</v>
      </c>
      <c r="E129" s="44">
        <v>32</v>
      </c>
      <c r="AP129" s="41"/>
    </row>
    <row r="130" spans="1:42" s="40" customFormat="1" ht="18.75" hidden="1" customHeight="1">
      <c r="A130" s="40">
        <v>33</v>
      </c>
      <c r="B130" s="40" t="s">
        <v>57</v>
      </c>
      <c r="C130" s="43">
        <v>50000</v>
      </c>
      <c r="D130" s="40" t="s">
        <v>67</v>
      </c>
      <c r="E130" s="44">
        <v>33</v>
      </c>
      <c r="AP130" s="41"/>
    </row>
    <row r="131" spans="1:42" s="40" customFormat="1" ht="18.75" hidden="1" customHeight="1">
      <c r="A131" s="40">
        <v>34</v>
      </c>
      <c r="B131" s="40" t="s">
        <v>58</v>
      </c>
      <c r="C131" s="43">
        <v>60000</v>
      </c>
      <c r="D131" s="40" t="s">
        <v>67</v>
      </c>
      <c r="E131" s="44">
        <v>34</v>
      </c>
      <c r="AP131" s="41"/>
    </row>
    <row r="132" spans="1:42" s="40" customFormat="1" ht="18.75" hidden="1" customHeight="1">
      <c r="A132" s="40">
        <v>35</v>
      </c>
      <c r="B132" s="40" t="s">
        <v>59</v>
      </c>
      <c r="C132" s="43">
        <v>70000</v>
      </c>
      <c r="D132" s="40" t="s">
        <v>67</v>
      </c>
      <c r="E132" s="44">
        <v>35</v>
      </c>
      <c r="AP132" s="41"/>
    </row>
    <row r="133" spans="1:42" s="40" customFormat="1" ht="18.75" hidden="1" customHeight="1">
      <c r="A133" s="40">
        <v>36</v>
      </c>
      <c r="B133" s="40" t="s">
        <v>60</v>
      </c>
      <c r="C133" s="43">
        <v>30000</v>
      </c>
      <c r="D133" s="40" t="s">
        <v>67</v>
      </c>
      <c r="E133" s="44">
        <v>36</v>
      </c>
      <c r="AP133" s="41"/>
    </row>
    <row r="134" spans="1:42" s="40" customFormat="1" ht="18.75" hidden="1" customHeight="1">
      <c r="A134" s="40">
        <v>37</v>
      </c>
      <c r="B134" s="40" t="s">
        <v>68</v>
      </c>
      <c r="C134" s="43">
        <v>40000</v>
      </c>
      <c r="D134" s="40" t="s">
        <v>67</v>
      </c>
      <c r="E134" s="44">
        <v>37</v>
      </c>
      <c r="AP134" s="41"/>
    </row>
    <row r="135" spans="1:42" s="40" customFormat="1" ht="18.75" hidden="1" customHeight="1">
      <c r="A135" s="40">
        <v>38</v>
      </c>
      <c r="B135" s="40" t="s">
        <v>69</v>
      </c>
      <c r="C135" s="43">
        <v>50000</v>
      </c>
      <c r="D135" s="40" t="s">
        <v>67</v>
      </c>
      <c r="E135" s="44">
        <v>38</v>
      </c>
      <c r="AP135" s="41"/>
    </row>
    <row r="136" spans="1:42" s="40" customFormat="1" ht="18.75" hidden="1" customHeight="1">
      <c r="A136" s="40">
        <v>39</v>
      </c>
      <c r="B136" s="40" t="s">
        <v>70</v>
      </c>
      <c r="C136" s="43">
        <v>60000</v>
      </c>
      <c r="D136" s="40" t="s">
        <v>67</v>
      </c>
      <c r="E136" s="44">
        <v>39</v>
      </c>
      <c r="AP136" s="41"/>
    </row>
    <row r="137" spans="1:42" s="40" customFormat="1" ht="18.75" hidden="1" customHeight="1">
      <c r="A137" s="40">
        <v>40</v>
      </c>
      <c r="B137" s="40" t="s">
        <v>94</v>
      </c>
      <c r="C137" s="43">
        <v>70000</v>
      </c>
      <c r="D137" s="40" t="s">
        <v>67</v>
      </c>
      <c r="E137" s="44">
        <v>40</v>
      </c>
      <c r="AP137" s="41"/>
    </row>
    <row r="138" spans="1:42" s="40" customFormat="1" ht="18.75" hidden="1" customHeight="1">
      <c r="A138" s="40">
        <v>41</v>
      </c>
      <c r="B138" s="40" t="s">
        <v>61</v>
      </c>
      <c r="C138" s="43">
        <v>30000</v>
      </c>
      <c r="D138" s="40" t="s">
        <v>67</v>
      </c>
      <c r="E138" s="44">
        <v>41</v>
      </c>
      <c r="AP138" s="41"/>
    </row>
    <row r="139" spans="1:42" s="40" customFormat="1" ht="18.75" hidden="1" customHeight="1">
      <c r="A139" s="40">
        <v>42</v>
      </c>
      <c r="B139" s="40" t="s">
        <v>71</v>
      </c>
      <c r="C139" s="43">
        <v>40000</v>
      </c>
      <c r="D139" s="40" t="s">
        <v>67</v>
      </c>
      <c r="E139" s="44">
        <v>42</v>
      </c>
      <c r="AP139" s="41"/>
    </row>
    <row r="140" spans="1:42" s="40" customFormat="1" ht="18.75" hidden="1" customHeight="1">
      <c r="A140" s="40">
        <v>43</v>
      </c>
      <c r="B140" s="40" t="s">
        <v>72</v>
      </c>
      <c r="C140" s="43">
        <v>50000</v>
      </c>
      <c r="D140" s="40" t="s">
        <v>67</v>
      </c>
      <c r="E140" s="44">
        <v>43</v>
      </c>
      <c r="AP140" s="41"/>
    </row>
    <row r="141" spans="1:42" s="40" customFormat="1" ht="18.75" hidden="1" customHeight="1">
      <c r="A141" s="40">
        <v>44</v>
      </c>
      <c r="B141" s="40" t="s">
        <v>73</v>
      </c>
      <c r="C141" s="43">
        <v>60000</v>
      </c>
      <c r="D141" s="40" t="s">
        <v>67</v>
      </c>
      <c r="E141" s="44">
        <v>44</v>
      </c>
      <c r="AP141" s="41"/>
    </row>
    <row r="142" spans="1:42" s="40" customFormat="1" ht="18.75" hidden="1" customHeight="1">
      <c r="A142" s="40">
        <v>45</v>
      </c>
      <c r="B142" s="40" t="s">
        <v>95</v>
      </c>
      <c r="C142" s="43">
        <v>70000</v>
      </c>
      <c r="D142" s="40" t="s">
        <v>67</v>
      </c>
      <c r="E142" s="44">
        <v>45</v>
      </c>
      <c r="AP142" s="41"/>
    </row>
    <row r="143" spans="1:42" s="40" customFormat="1" ht="18.75" hidden="1" customHeight="1">
      <c r="A143" s="40">
        <v>46</v>
      </c>
      <c r="B143" s="40" t="s">
        <v>62</v>
      </c>
      <c r="C143" s="43">
        <v>10000</v>
      </c>
      <c r="D143" s="40" t="s">
        <v>67</v>
      </c>
      <c r="E143" s="44">
        <v>46</v>
      </c>
      <c r="AP143" s="41"/>
    </row>
    <row r="144" spans="1:42" s="40" customFormat="1" ht="18.75" hidden="1" customHeight="1">
      <c r="A144" s="40">
        <v>47</v>
      </c>
      <c r="B144" s="40" t="s">
        <v>74</v>
      </c>
      <c r="C144" s="43">
        <v>15000</v>
      </c>
      <c r="D144" s="40" t="s">
        <v>67</v>
      </c>
      <c r="E144" s="44">
        <v>47</v>
      </c>
      <c r="AP144" s="41"/>
    </row>
    <row r="145" spans="1:42" s="40" customFormat="1" ht="18.75" hidden="1" customHeight="1">
      <c r="A145" s="40">
        <v>48</v>
      </c>
      <c r="B145" s="40" t="s">
        <v>75</v>
      </c>
      <c r="C145" s="43">
        <v>10000</v>
      </c>
      <c r="D145" s="40" t="s">
        <v>67</v>
      </c>
      <c r="E145" s="44">
        <v>48</v>
      </c>
      <c r="AP145" s="41"/>
    </row>
    <row r="146" spans="1:42" s="40" customFormat="1" ht="18.75" hidden="1" customHeight="1">
      <c r="A146" s="40">
        <v>49</v>
      </c>
      <c r="B146" s="40" t="s">
        <v>76</v>
      </c>
      <c r="C146" s="43">
        <v>20000</v>
      </c>
      <c r="D146" s="40" t="s">
        <v>67</v>
      </c>
      <c r="E146" s="44">
        <v>49</v>
      </c>
      <c r="AP146" s="41"/>
    </row>
    <row r="147" spans="1:42" s="40" customFormat="1" ht="18.75" hidden="1" customHeight="1">
      <c r="A147" s="40">
        <v>50</v>
      </c>
      <c r="B147" s="40" t="s">
        <v>77</v>
      </c>
      <c r="C147" s="43">
        <v>30000</v>
      </c>
      <c r="D147" s="40" t="s">
        <v>67</v>
      </c>
      <c r="E147" s="44">
        <v>50</v>
      </c>
      <c r="AP147" s="41"/>
    </row>
    <row r="148" spans="1:42" s="40" customFormat="1" ht="18.75" hidden="1" customHeight="1">
      <c r="A148" s="40">
        <v>51</v>
      </c>
      <c r="B148" s="40" t="s">
        <v>78</v>
      </c>
      <c r="C148" s="43">
        <v>40000</v>
      </c>
      <c r="D148" s="40" t="s">
        <v>67</v>
      </c>
      <c r="E148" s="44">
        <v>51</v>
      </c>
      <c r="AP148" s="41"/>
    </row>
    <row r="149" spans="1:42" s="40" customFormat="1" ht="18.75" hidden="1" customHeight="1">
      <c r="A149" s="40">
        <v>52</v>
      </c>
      <c r="B149" s="40" t="s">
        <v>79</v>
      </c>
      <c r="C149" s="43">
        <v>50000</v>
      </c>
      <c r="D149" s="40" t="s">
        <v>67</v>
      </c>
      <c r="E149" s="44">
        <v>52</v>
      </c>
      <c r="AP149" s="41"/>
    </row>
    <row r="150" spans="1:42" s="40" customFormat="1" ht="18.75" hidden="1" customHeight="1">
      <c r="A150" s="40">
        <v>53</v>
      </c>
      <c r="B150" s="40" t="s">
        <v>80</v>
      </c>
      <c r="C150" s="43">
        <v>60000</v>
      </c>
      <c r="D150" s="40" t="s">
        <v>67</v>
      </c>
      <c r="E150" s="44">
        <v>53</v>
      </c>
      <c r="AP150" s="41"/>
    </row>
    <row r="151" spans="1:42" s="40" customFormat="1" ht="18.75" hidden="1" customHeight="1">
      <c r="A151" s="40">
        <v>54</v>
      </c>
      <c r="B151" s="40" t="s">
        <v>81</v>
      </c>
      <c r="C151" s="43">
        <v>70000</v>
      </c>
      <c r="D151" s="40" t="s">
        <v>67</v>
      </c>
      <c r="E151" s="44">
        <v>54</v>
      </c>
      <c r="AP151" s="41"/>
    </row>
    <row r="152" spans="1:42" s="40" customFormat="1" ht="18.75" hidden="1" customHeight="1">
      <c r="A152" s="40">
        <v>55</v>
      </c>
      <c r="B152" s="40" t="s">
        <v>82</v>
      </c>
      <c r="C152" s="43">
        <v>10000</v>
      </c>
      <c r="D152" s="40" t="s">
        <v>67</v>
      </c>
      <c r="E152" s="44">
        <v>55</v>
      </c>
      <c r="AP152" s="41"/>
    </row>
    <row r="153" spans="1:42" s="40" customFormat="1" ht="18.75" hidden="1" customHeight="1">
      <c r="A153" s="40">
        <v>56</v>
      </c>
      <c r="B153" s="40" t="s">
        <v>83</v>
      </c>
      <c r="C153" s="43">
        <v>20000</v>
      </c>
      <c r="D153" s="40" t="s">
        <v>67</v>
      </c>
      <c r="E153" s="44">
        <v>56</v>
      </c>
      <c r="AP153" s="41"/>
    </row>
    <row r="154" spans="1:42" s="40" customFormat="1" ht="18.75" hidden="1" customHeight="1">
      <c r="B154" s="44"/>
      <c r="C154" s="44"/>
      <c r="D154" s="44"/>
      <c r="E154" s="44"/>
      <c r="G154" s="44"/>
      <c r="AP154" s="41"/>
    </row>
    <row r="155" spans="1:42" s="40" customFormat="1" ht="18.75" customHeight="1">
      <c r="AP155" s="41"/>
    </row>
    <row r="156" spans="1:42" s="40" customFormat="1" ht="18.75" customHeight="1">
      <c r="AP156" s="41"/>
    </row>
    <row r="157" spans="1:42" s="40" customFormat="1" ht="18.75" customHeight="1">
      <c r="AP157" s="41"/>
    </row>
    <row r="158" spans="1:42" s="40" customFormat="1" ht="18.75" customHeight="1">
      <c r="AP158" s="41"/>
    </row>
    <row r="159" spans="1:42" s="40" customFormat="1" ht="18.75" customHeight="1">
      <c r="AP159" s="41"/>
    </row>
    <row r="160" spans="1:42" s="40" customFormat="1" ht="18.75" customHeight="1">
      <c r="AP160" s="41"/>
    </row>
    <row r="161" spans="42:42" s="40" customFormat="1" ht="18.75" customHeight="1">
      <c r="AP161" s="41"/>
    </row>
    <row r="162" spans="42:42" s="40" customFormat="1" ht="18.75" customHeight="1">
      <c r="AP162" s="41"/>
    </row>
    <row r="163" spans="42:42" s="40" customFormat="1" ht="18.75" customHeight="1">
      <c r="AP163" s="41"/>
    </row>
  </sheetData>
  <sheetProtection algorithmName="SHA-512" hashValue="c2RMBYGYigoySVhhrcgIc3Nv56q8OUESTALPsOhK21GTEhOZgCGOH2TzdRhWsSesrzWssU0M8JgWfaDXNeSbVQ==" saltValue="oOEHRa3yz+qZ1xZ8b/pugQ==" spinCount="100000" sheet="1" selectLockedCells="1" autoFilter="0"/>
  <mergeCells count="62">
    <mergeCell ref="A94:AM94"/>
    <mergeCell ref="B95:W95"/>
    <mergeCell ref="X95:AM95"/>
    <mergeCell ref="B96:W96"/>
    <mergeCell ref="X96:AM96"/>
    <mergeCell ref="B26:AM26"/>
    <mergeCell ref="A20:D20"/>
    <mergeCell ref="E20:I20"/>
    <mergeCell ref="J20:AM20"/>
    <mergeCell ref="A21:D21"/>
    <mergeCell ref="E21:I21"/>
    <mergeCell ref="J21:AM21"/>
    <mergeCell ref="A22:D22"/>
    <mergeCell ref="E22:I22"/>
    <mergeCell ref="J22:AM22"/>
    <mergeCell ref="A24:AM24"/>
    <mergeCell ref="B25:AM25"/>
    <mergeCell ref="A18:D18"/>
    <mergeCell ref="E18:I18"/>
    <mergeCell ref="J18:AM18"/>
    <mergeCell ref="A19:D19"/>
    <mergeCell ref="E19:I19"/>
    <mergeCell ref="J19:AM19"/>
    <mergeCell ref="A17:D17"/>
    <mergeCell ref="E17:I17"/>
    <mergeCell ref="J17:AM17"/>
    <mergeCell ref="B15:D15"/>
    <mergeCell ref="E15:H15"/>
    <mergeCell ref="J15:M15"/>
    <mergeCell ref="N15:R15"/>
    <mergeCell ref="T15:W15"/>
    <mergeCell ref="X15:AB15"/>
    <mergeCell ref="AD15:AG15"/>
    <mergeCell ref="AH15:AL15"/>
    <mergeCell ref="A16:D16"/>
    <mergeCell ref="E16:I16"/>
    <mergeCell ref="J16:AM16"/>
    <mergeCell ref="A12:D12"/>
    <mergeCell ref="E12:AM12"/>
    <mergeCell ref="J14:M14"/>
    <mergeCell ref="N14:R14"/>
    <mergeCell ref="AD14:AG14"/>
    <mergeCell ref="AH14:AL14"/>
    <mergeCell ref="AP4:AT4"/>
    <mergeCell ref="B5:K5"/>
    <mergeCell ref="L5:AK5"/>
    <mergeCell ref="B6:K7"/>
    <mergeCell ref="Q6:V6"/>
    <mergeCell ref="AC6:AM6"/>
    <mergeCell ref="AT6:AT7"/>
    <mergeCell ref="L7:AM7"/>
    <mergeCell ref="A2:AM2"/>
    <mergeCell ref="A3:A9"/>
    <mergeCell ref="L3:AF3"/>
    <mergeCell ref="AG3:AM3"/>
    <mergeCell ref="L4:AF4"/>
    <mergeCell ref="AG4:AM4"/>
    <mergeCell ref="L8:O8"/>
    <mergeCell ref="P8:Y8"/>
    <mergeCell ref="Z8:AB8"/>
    <mergeCell ref="AC8:AM8"/>
    <mergeCell ref="L9:AM9"/>
  </mergeCells>
  <phoneticPr fontId="5"/>
  <conditionalFormatting sqref="A2:AM2">
    <cfRule type="containsText" dxfId="0" priority="1" operator="containsText" text="エラー">
      <formula>NOT(ISERROR(SEARCH("エラー",A2)))</formula>
    </cfRule>
  </conditionalFormatting>
  <dataValidations count="5">
    <dataValidation type="list" allowBlank="1" showInputMessage="1" showErrorMessage="1" sqref="A95:A96" xr:uid="{BDDFA862-949D-4A94-9761-4C1E861F3705}">
      <formula1>"○"</formula1>
    </dataValidation>
    <dataValidation type="textLength" imeMode="disabled" operator="equal" allowBlank="1" showInputMessage="1" showErrorMessage="1" errorTitle="事業所番号" error="10桁で入力してください。" sqref="AG4:AM4" xr:uid="{A1D1166B-F752-4D00-B51B-F2314C0FAB62}">
      <formula1>10</formula1>
    </dataValidation>
    <dataValidation imeMode="off" allowBlank="1" showInputMessage="1" showErrorMessage="1" sqref="P8:Y8 AC8:AM8" xr:uid="{D9265BB9-176B-4401-A3B5-70446F9FFD55}"/>
    <dataValidation imeMode="fullKatakana" allowBlank="1" showInputMessage="1" showErrorMessage="1" sqref="L3:AF3" xr:uid="{C1D10032-CBE3-40EB-A6F9-B5F970664104}"/>
    <dataValidation type="list" imeMode="disabled" allowBlank="1" showInputMessage="1" showErrorMessage="1" sqref="A25:A90" xr:uid="{A236DCC2-C8CC-4325-9135-B420BF29C640}">
      <formula1>"○"</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5CCE63E-4F4B-4413-9BAB-9D5C86AC1559}">
          <x14:formula1>
            <xm:f>プルダウン!$H$1:$H$4</xm:f>
          </x14:formula1>
          <xm:sqref>A17:D21</xm:sqref>
        </x14:dataValidation>
        <x14:dataValidation type="list" allowBlank="1" showInputMessage="1" showErrorMessage="1" xr:uid="{839B49A9-CA93-4FC4-A278-CC819BF50513}">
          <x14:formula1>
            <xm:f>プルダウン!$B$1:$B$7</xm:f>
          </x14:formula1>
          <xm:sqref>L5:AK5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0"/>
  <sheetViews>
    <sheetView workbookViewId="0">
      <selection activeCell="R26" sqref="R26"/>
    </sheetView>
  </sheetViews>
  <sheetFormatPr defaultRowHeight="13"/>
  <cols>
    <col min="2" max="2" width="24.36328125" bestFit="1" customWidth="1"/>
    <col min="8" max="8" width="18.36328125" bestFit="1" customWidth="1"/>
  </cols>
  <sheetData>
    <row r="1" spans="1:13">
      <c r="A1" t="s">
        <v>134</v>
      </c>
      <c r="B1" t="s">
        <v>285</v>
      </c>
      <c r="C1">
        <v>1</v>
      </c>
      <c r="D1">
        <v>175000</v>
      </c>
      <c r="E1">
        <v>1</v>
      </c>
      <c r="F1" t="s">
        <v>147</v>
      </c>
      <c r="G1" s="67" t="s">
        <v>150</v>
      </c>
      <c r="H1" t="s">
        <v>273</v>
      </c>
      <c r="I1" t="s">
        <v>143</v>
      </c>
      <c r="J1" s="64">
        <v>200000</v>
      </c>
      <c r="K1">
        <v>1</v>
      </c>
      <c r="L1" t="s">
        <v>201</v>
      </c>
      <c r="M1" t="s">
        <v>201</v>
      </c>
    </row>
    <row r="2" spans="1:13">
      <c r="A2" t="s">
        <v>135</v>
      </c>
      <c r="B2" t="s">
        <v>286</v>
      </c>
      <c r="C2">
        <v>2</v>
      </c>
      <c r="D2">
        <f>$D$1*C2</f>
        <v>350000</v>
      </c>
      <c r="E2">
        <v>2</v>
      </c>
      <c r="F2" t="s">
        <v>148</v>
      </c>
      <c r="G2" s="67" t="s">
        <v>151</v>
      </c>
      <c r="H2" t="s">
        <v>277</v>
      </c>
      <c r="I2" t="s">
        <v>142</v>
      </c>
      <c r="J2" s="64">
        <v>700000</v>
      </c>
      <c r="K2">
        <v>2</v>
      </c>
      <c r="L2" t="s">
        <v>202</v>
      </c>
      <c r="M2" t="s">
        <v>202</v>
      </c>
    </row>
    <row r="3" spans="1:13">
      <c r="A3" t="s">
        <v>106</v>
      </c>
      <c r="B3" s="93" t="s">
        <v>287</v>
      </c>
      <c r="C3">
        <v>3</v>
      </c>
      <c r="D3">
        <f t="shared" ref="D3:D5" si="0">$D$1*C3</f>
        <v>525000</v>
      </c>
      <c r="E3">
        <v>3</v>
      </c>
      <c r="F3" t="s">
        <v>149</v>
      </c>
      <c r="G3" s="67" t="s">
        <v>152</v>
      </c>
      <c r="H3" t="s">
        <v>274</v>
      </c>
      <c r="K3">
        <v>3</v>
      </c>
      <c r="L3" t="s">
        <v>203</v>
      </c>
      <c r="M3" t="s">
        <v>203</v>
      </c>
    </row>
    <row r="4" spans="1:13">
      <c r="B4" t="s">
        <v>288</v>
      </c>
      <c r="C4">
        <v>4</v>
      </c>
      <c r="D4">
        <f t="shared" si="0"/>
        <v>700000</v>
      </c>
      <c r="E4">
        <v>4</v>
      </c>
      <c r="G4" s="67" t="s">
        <v>153</v>
      </c>
      <c r="H4" t="s">
        <v>275</v>
      </c>
      <c r="K4">
        <v>4</v>
      </c>
      <c r="L4" t="s">
        <v>204</v>
      </c>
      <c r="M4" t="s">
        <v>204</v>
      </c>
    </row>
    <row r="5" spans="1:13">
      <c r="B5" t="s">
        <v>289</v>
      </c>
      <c r="C5">
        <v>5</v>
      </c>
      <c r="D5">
        <f t="shared" si="0"/>
        <v>875000</v>
      </c>
      <c r="E5">
        <v>5</v>
      </c>
      <c r="G5" s="67" t="s">
        <v>154</v>
      </c>
      <c r="K5">
        <v>5</v>
      </c>
      <c r="L5" t="s">
        <v>205</v>
      </c>
      <c r="M5" t="s">
        <v>205</v>
      </c>
    </row>
    <row r="6" spans="1:13">
      <c r="B6" t="s">
        <v>290</v>
      </c>
      <c r="E6">
        <v>6</v>
      </c>
      <c r="G6" s="67" t="s">
        <v>155</v>
      </c>
      <c r="K6">
        <v>6</v>
      </c>
      <c r="L6" t="s">
        <v>206</v>
      </c>
      <c r="M6" t="s">
        <v>206</v>
      </c>
    </row>
    <row r="7" spans="1:13">
      <c r="E7">
        <v>7</v>
      </c>
      <c r="G7" s="67" t="s">
        <v>156</v>
      </c>
      <c r="K7">
        <v>7</v>
      </c>
      <c r="L7" t="s">
        <v>121</v>
      </c>
      <c r="M7" t="s">
        <v>121</v>
      </c>
    </row>
    <row r="8" spans="1:13">
      <c r="E8">
        <v>8</v>
      </c>
      <c r="G8" s="67" t="s">
        <v>157</v>
      </c>
      <c r="K8">
        <v>8</v>
      </c>
      <c r="L8" t="s">
        <v>207</v>
      </c>
      <c r="M8" t="s">
        <v>207</v>
      </c>
    </row>
    <row r="9" spans="1:13">
      <c r="E9">
        <v>9</v>
      </c>
      <c r="G9" s="67" t="s">
        <v>158</v>
      </c>
      <c r="K9">
        <v>9</v>
      </c>
      <c r="L9" t="s">
        <v>208</v>
      </c>
      <c r="M9" t="s">
        <v>208</v>
      </c>
    </row>
    <row r="10" spans="1:13">
      <c r="E10">
        <v>10</v>
      </c>
      <c r="G10" s="67" t="s">
        <v>159</v>
      </c>
      <c r="K10">
        <v>10</v>
      </c>
      <c r="L10" t="s">
        <v>209</v>
      </c>
      <c r="M10" t="s">
        <v>209</v>
      </c>
    </row>
    <row r="11" spans="1:13">
      <c r="E11">
        <v>11</v>
      </c>
      <c r="G11" s="67" t="s">
        <v>160</v>
      </c>
      <c r="K11">
        <v>11</v>
      </c>
      <c r="L11" t="s">
        <v>210</v>
      </c>
      <c r="M11" t="s">
        <v>210</v>
      </c>
    </row>
    <row r="12" spans="1:13">
      <c r="E12">
        <v>12</v>
      </c>
      <c r="G12" s="67" t="s">
        <v>161</v>
      </c>
      <c r="K12">
        <v>12</v>
      </c>
      <c r="L12" t="s">
        <v>211</v>
      </c>
      <c r="M12" t="s">
        <v>211</v>
      </c>
    </row>
    <row r="13" spans="1:13">
      <c r="E13">
        <v>13</v>
      </c>
      <c r="G13" s="67" t="s">
        <v>162</v>
      </c>
      <c r="K13">
        <v>13</v>
      </c>
      <c r="L13" t="s">
        <v>212</v>
      </c>
      <c r="M13" t="s">
        <v>212</v>
      </c>
    </row>
    <row r="14" spans="1:13">
      <c r="E14">
        <v>14</v>
      </c>
      <c r="G14" s="67" t="s">
        <v>163</v>
      </c>
      <c r="K14">
        <v>14</v>
      </c>
      <c r="L14" t="s">
        <v>213</v>
      </c>
      <c r="M14" t="s">
        <v>213</v>
      </c>
    </row>
    <row r="15" spans="1:13">
      <c r="E15">
        <v>15</v>
      </c>
      <c r="G15" s="67" t="s">
        <v>164</v>
      </c>
      <c r="K15">
        <v>15</v>
      </c>
      <c r="L15" t="s">
        <v>214</v>
      </c>
      <c r="M15" t="s">
        <v>214</v>
      </c>
    </row>
    <row r="16" spans="1:13">
      <c r="E16">
        <v>16</v>
      </c>
      <c r="G16" s="67" t="s">
        <v>165</v>
      </c>
      <c r="K16">
        <v>16</v>
      </c>
      <c r="L16" t="s">
        <v>215</v>
      </c>
      <c r="M16" t="s">
        <v>215</v>
      </c>
    </row>
    <row r="17" spans="5:13">
      <c r="E17">
        <v>17</v>
      </c>
      <c r="G17" s="67" t="s">
        <v>166</v>
      </c>
      <c r="K17">
        <v>17</v>
      </c>
      <c r="L17" t="s">
        <v>216</v>
      </c>
      <c r="M17" t="s">
        <v>216</v>
      </c>
    </row>
    <row r="18" spans="5:13">
      <c r="E18">
        <v>18</v>
      </c>
      <c r="G18" s="67" t="s">
        <v>167</v>
      </c>
      <c r="K18">
        <v>18</v>
      </c>
      <c r="L18" t="s">
        <v>217</v>
      </c>
      <c r="M18" t="s">
        <v>217</v>
      </c>
    </row>
    <row r="19" spans="5:13">
      <c r="E19">
        <v>19</v>
      </c>
      <c r="G19" s="67" t="s">
        <v>168</v>
      </c>
      <c r="K19">
        <v>19</v>
      </c>
      <c r="L19" t="s">
        <v>218</v>
      </c>
      <c r="M19" t="s">
        <v>218</v>
      </c>
    </row>
    <row r="20" spans="5:13">
      <c r="E20">
        <v>20</v>
      </c>
      <c r="G20" s="67" t="s">
        <v>169</v>
      </c>
      <c r="K20">
        <v>20</v>
      </c>
      <c r="L20" t="s">
        <v>219</v>
      </c>
      <c r="M20" t="s">
        <v>219</v>
      </c>
    </row>
    <row r="21" spans="5:13">
      <c r="E21">
        <v>21</v>
      </c>
      <c r="G21" s="67" t="s">
        <v>170</v>
      </c>
      <c r="K21">
        <v>21</v>
      </c>
      <c r="L21" t="s">
        <v>220</v>
      </c>
      <c r="M21" t="s">
        <v>220</v>
      </c>
    </row>
    <row r="22" spans="5:13">
      <c r="E22">
        <v>22</v>
      </c>
      <c r="G22" s="67" t="s">
        <v>171</v>
      </c>
      <c r="K22">
        <v>22</v>
      </c>
      <c r="L22" t="s">
        <v>221</v>
      </c>
      <c r="M22" t="s">
        <v>221</v>
      </c>
    </row>
    <row r="23" spans="5:13">
      <c r="E23">
        <v>23</v>
      </c>
      <c r="G23" s="67" t="s">
        <v>172</v>
      </c>
      <c r="K23">
        <v>23</v>
      </c>
      <c r="L23" t="s">
        <v>222</v>
      </c>
      <c r="M23" t="s">
        <v>222</v>
      </c>
    </row>
    <row r="24" spans="5:13">
      <c r="E24">
        <v>24</v>
      </c>
      <c r="G24" s="67" t="s">
        <v>173</v>
      </c>
      <c r="K24">
        <v>24</v>
      </c>
      <c r="L24" t="s">
        <v>223</v>
      </c>
      <c r="M24" t="s">
        <v>223</v>
      </c>
    </row>
    <row r="25" spans="5:13">
      <c r="E25">
        <v>25</v>
      </c>
      <c r="G25" s="67" t="s">
        <v>174</v>
      </c>
      <c r="K25">
        <v>25</v>
      </c>
      <c r="L25" t="s">
        <v>224</v>
      </c>
      <c r="M25" t="s">
        <v>224</v>
      </c>
    </row>
    <row r="26" spans="5:13">
      <c r="E26">
        <v>26</v>
      </c>
      <c r="G26" s="67" t="s">
        <v>175</v>
      </c>
      <c r="K26">
        <v>26</v>
      </c>
      <c r="L26" t="s">
        <v>225</v>
      </c>
      <c r="M26" t="s">
        <v>225</v>
      </c>
    </row>
    <row r="27" spans="5:13">
      <c r="E27">
        <v>27</v>
      </c>
      <c r="G27" s="67" t="s">
        <v>176</v>
      </c>
      <c r="K27">
        <v>27</v>
      </c>
      <c r="L27" t="s">
        <v>226</v>
      </c>
      <c r="M27" t="s">
        <v>226</v>
      </c>
    </row>
    <row r="28" spans="5:13">
      <c r="E28">
        <v>28</v>
      </c>
      <c r="G28" s="67" t="s">
        <v>177</v>
      </c>
      <c r="K28">
        <v>28</v>
      </c>
      <c r="L28" t="s">
        <v>227</v>
      </c>
      <c r="M28" t="s">
        <v>227</v>
      </c>
    </row>
    <row r="29" spans="5:13">
      <c r="E29">
        <v>29</v>
      </c>
      <c r="G29" s="67" t="s">
        <v>178</v>
      </c>
      <c r="K29">
        <v>29</v>
      </c>
      <c r="L29" t="s">
        <v>228</v>
      </c>
      <c r="M29" t="s">
        <v>228</v>
      </c>
    </row>
    <row r="30" spans="5:13">
      <c r="E30">
        <v>30</v>
      </c>
      <c r="G30" s="67" t="s">
        <v>179</v>
      </c>
      <c r="K30">
        <v>30</v>
      </c>
      <c r="L30" t="s">
        <v>229</v>
      </c>
      <c r="M30" t="s">
        <v>229</v>
      </c>
    </row>
    <row r="31" spans="5:13">
      <c r="E31">
        <v>31</v>
      </c>
      <c r="G31" s="67" t="s">
        <v>180</v>
      </c>
      <c r="K31">
        <v>31</v>
      </c>
      <c r="L31" t="s">
        <v>230</v>
      </c>
      <c r="M31" t="s">
        <v>230</v>
      </c>
    </row>
    <row r="32" spans="5:13">
      <c r="E32">
        <v>32</v>
      </c>
      <c r="G32" s="67" t="s">
        <v>181</v>
      </c>
      <c r="K32">
        <v>32</v>
      </c>
      <c r="L32" t="s">
        <v>231</v>
      </c>
      <c r="M32" t="s">
        <v>231</v>
      </c>
    </row>
    <row r="33" spans="5:13">
      <c r="E33">
        <v>33</v>
      </c>
      <c r="G33" s="67" t="s">
        <v>182</v>
      </c>
      <c r="K33">
        <v>33</v>
      </c>
      <c r="L33" t="s">
        <v>232</v>
      </c>
      <c r="M33" t="s">
        <v>232</v>
      </c>
    </row>
    <row r="34" spans="5:13">
      <c r="E34">
        <v>34</v>
      </c>
      <c r="G34" s="67" t="s">
        <v>183</v>
      </c>
      <c r="K34">
        <v>34</v>
      </c>
      <c r="L34" t="s">
        <v>233</v>
      </c>
      <c r="M34" t="s">
        <v>233</v>
      </c>
    </row>
    <row r="35" spans="5:13">
      <c r="E35">
        <v>35</v>
      </c>
      <c r="G35" s="67" t="s">
        <v>184</v>
      </c>
      <c r="K35">
        <v>35</v>
      </c>
      <c r="L35" t="s">
        <v>234</v>
      </c>
      <c r="M35" t="s">
        <v>234</v>
      </c>
    </row>
    <row r="36" spans="5:13">
      <c r="E36">
        <v>36</v>
      </c>
      <c r="G36" s="67" t="s">
        <v>185</v>
      </c>
      <c r="K36">
        <v>36</v>
      </c>
      <c r="L36" t="s">
        <v>235</v>
      </c>
      <c r="M36" t="s">
        <v>235</v>
      </c>
    </row>
    <row r="37" spans="5:13">
      <c r="E37">
        <v>37</v>
      </c>
      <c r="G37" s="67" t="s">
        <v>186</v>
      </c>
      <c r="K37">
        <v>37</v>
      </c>
      <c r="L37" t="s">
        <v>236</v>
      </c>
      <c r="M37" t="s">
        <v>236</v>
      </c>
    </row>
    <row r="38" spans="5:13">
      <c r="E38">
        <v>38</v>
      </c>
      <c r="G38" s="67" t="s">
        <v>187</v>
      </c>
      <c r="K38">
        <v>38</v>
      </c>
      <c r="L38" t="s">
        <v>237</v>
      </c>
      <c r="M38" t="s">
        <v>237</v>
      </c>
    </row>
    <row r="39" spans="5:13">
      <c r="E39">
        <v>39</v>
      </c>
      <c r="G39" s="67" t="s">
        <v>188</v>
      </c>
      <c r="K39">
        <v>39</v>
      </c>
      <c r="L39" t="s">
        <v>238</v>
      </c>
      <c r="M39" t="s">
        <v>238</v>
      </c>
    </row>
    <row r="40" spans="5:13">
      <c r="E40">
        <v>40</v>
      </c>
      <c r="G40" s="67" t="s">
        <v>189</v>
      </c>
      <c r="K40">
        <v>40</v>
      </c>
      <c r="L40" t="s">
        <v>239</v>
      </c>
      <c r="M40" t="s">
        <v>239</v>
      </c>
    </row>
    <row r="41" spans="5:13">
      <c r="G41" s="67" t="s">
        <v>190</v>
      </c>
      <c r="K41">
        <v>41</v>
      </c>
      <c r="L41" t="s">
        <v>240</v>
      </c>
      <c r="M41" t="s">
        <v>240</v>
      </c>
    </row>
    <row r="42" spans="5:13">
      <c r="G42" s="67" t="s">
        <v>191</v>
      </c>
    </row>
    <row r="43" spans="5:13">
      <c r="G43" s="67" t="s">
        <v>192</v>
      </c>
    </row>
    <row r="44" spans="5:13">
      <c r="G44" s="67" t="s">
        <v>193</v>
      </c>
    </row>
    <row r="45" spans="5:13">
      <c r="G45" s="67" t="s">
        <v>194</v>
      </c>
    </row>
    <row r="46" spans="5:13">
      <c r="G46" s="67" t="s">
        <v>195</v>
      </c>
    </row>
    <row r="47" spans="5:13">
      <c r="G47" s="67" t="s">
        <v>196</v>
      </c>
    </row>
    <row r="48" spans="5:13">
      <c r="G48" s="67" t="s">
        <v>197</v>
      </c>
    </row>
    <row r="49" spans="7:7">
      <c r="G49" s="67" t="s">
        <v>198</v>
      </c>
    </row>
    <row r="50" spans="7:7">
      <c r="G50" s="67" t="s">
        <v>199</v>
      </c>
    </row>
  </sheetData>
  <sheetProtection algorithmName="SHA-512" hashValue="tZbd54Mfa5mNvH6HsLo06jRGGnoj0eZ7XNblpz444SB6131wPxsSNl9iGEg3cnGuJHyH8N2paRwvMxXJLTSmdA==" saltValue="5694Idmswhtz3qrKGCU15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（はじめにお読みください）本申請書の使い方</vt:lpstr>
      <vt:lpstr>実績報告書</vt:lpstr>
      <vt:lpstr>総括表</vt:lpstr>
      <vt:lpstr>個票1</vt:lpstr>
      <vt:lpstr>個票２</vt:lpstr>
      <vt:lpstr>個票３</vt:lpstr>
      <vt:lpstr>個票４</vt:lpstr>
      <vt:lpstr>個票５</vt:lpstr>
      <vt:lpstr>個票６</vt:lpstr>
      <vt:lpstr>個票７</vt:lpstr>
      <vt:lpstr>個票８</vt:lpstr>
      <vt:lpstr>個票９</vt:lpstr>
      <vt:lpstr>個票10</vt:lpstr>
      <vt:lpstr>個票11</vt:lpstr>
      <vt:lpstr>個票12</vt:lpstr>
      <vt:lpstr>個票13</vt:lpstr>
      <vt:lpstr>個票14</vt:lpstr>
      <vt:lpstr>個票15</vt:lpstr>
      <vt:lpstr>プルダウン</vt:lpstr>
      <vt:lpstr>個票1!Print_Area</vt:lpstr>
      <vt:lpstr>個票10!Print_Area</vt:lpstr>
      <vt:lpstr>個票11!Print_Area</vt:lpstr>
      <vt:lpstr>個票12!Print_Area</vt:lpstr>
      <vt:lpstr>個票13!Print_Area</vt:lpstr>
      <vt:lpstr>個票14!Print_Area</vt:lpstr>
      <vt:lpstr>個票15!Print_Area</vt:lpstr>
      <vt:lpstr>個票２!Print_Area</vt:lpstr>
      <vt:lpstr>個票３!Print_Area</vt:lpstr>
      <vt:lpstr>個票４!Print_Area</vt:lpstr>
      <vt:lpstr>個票５!Print_Area</vt:lpstr>
      <vt:lpstr>個票６!Print_Area</vt:lpstr>
      <vt:lpstr>個票７!Print_Area</vt:lpstr>
      <vt:lpstr>個票８!Print_Area</vt:lpstr>
      <vt:lpstr>個票９!Print_Area</vt:lpstr>
      <vt:lpstr>実績報告書!Print_Area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0007277</cp:lastModifiedBy>
  <cp:lastPrinted>2024-09-17T12:16:41Z</cp:lastPrinted>
  <dcterms:created xsi:type="dcterms:W3CDTF">2018-06-19T01:27:02Z</dcterms:created>
  <dcterms:modified xsi:type="dcterms:W3CDTF">2024-11-27T06:06:06Z</dcterms:modified>
</cp:coreProperties>
</file>