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7.15.58\share\令和６年度業務（事業班）\01.班共有\38.こどもの性被害防止対策支援事業（障害福祉）\004_県交付要綱・募集関係\002_申請様式〇\様式_こどもの安全・安心対策支援事業を準用\2024.11.06_作業中（決裁後、シート保護）\"/>
    </mc:Choice>
  </mc:AlternateContent>
  <xr:revisionPtr revIDLastSave="0" documentId="13_ncr:1_{3CC79EBC-DB5D-4FE6-8BEA-258224DF5967}" xr6:coauthVersionLast="47" xr6:coauthVersionMax="47" xr10:uidLastSave="{00000000-0000-0000-0000-000000000000}"/>
  <bookViews>
    <workbookView xWindow="28680" yWindow="-120" windowWidth="29040" windowHeight="15720" tabRatio="688" firstSheet="1" activeTab="3" xr2:uid="{00000000-000D-0000-FFFF-FFFF00000000}"/>
  </bookViews>
  <sheets>
    <sheet name="（はじめにお読みください）本申請書の使い方" sheetId="25" state="hidden" r:id="rId1"/>
    <sheet name="交付申請書" sheetId="26" r:id="rId2"/>
    <sheet name="総括表" sheetId="24" r:id="rId3"/>
    <sheet name="個票1" sheetId="61" r:id="rId4"/>
    <sheet name="個票２" sheetId="142" r:id="rId5"/>
    <sheet name="個票３" sheetId="143" r:id="rId6"/>
    <sheet name="個票４" sheetId="144" r:id="rId7"/>
    <sheet name="個票５" sheetId="146" r:id="rId8"/>
    <sheet name="個票６" sheetId="147" r:id="rId9"/>
    <sheet name="個票７" sheetId="148" r:id="rId10"/>
    <sheet name="個票８" sheetId="149" r:id="rId11"/>
    <sheet name="個票９" sheetId="150" r:id="rId12"/>
    <sheet name="個票10" sheetId="151" r:id="rId13"/>
    <sheet name="個票11" sheetId="152" r:id="rId14"/>
    <sheet name="個票12" sheetId="153" r:id="rId15"/>
    <sheet name="個票13" sheetId="154" r:id="rId16"/>
    <sheet name="個票14" sheetId="155" r:id="rId17"/>
    <sheet name="個票15" sheetId="156" r:id="rId18"/>
    <sheet name="プルダウン" sheetId="124" state="hidden" r:id="rId19"/>
  </sheets>
  <externalReferences>
    <externalReference r:id="rId20"/>
  </externalReferences>
  <definedNames>
    <definedName name="_xlnm._FilterDatabase" localSheetId="3" hidden="1">個票1!#REF!</definedName>
    <definedName name="_xlnm._FilterDatabase" localSheetId="12" hidden="1">個票10!#REF!</definedName>
    <definedName name="_xlnm._FilterDatabase" localSheetId="13" hidden="1">個票11!#REF!</definedName>
    <definedName name="_xlnm._FilterDatabase" localSheetId="14" hidden="1">個票12!#REF!</definedName>
    <definedName name="_xlnm._FilterDatabase" localSheetId="15" hidden="1">個票13!#REF!</definedName>
    <definedName name="_xlnm._FilterDatabase" localSheetId="16" hidden="1">個票14!#REF!</definedName>
    <definedName name="_xlnm._FilterDatabase" localSheetId="17" hidden="1">個票15!#REF!</definedName>
    <definedName name="_xlnm._FilterDatabase" localSheetId="4" hidden="1">個票２!#REF!</definedName>
    <definedName name="_xlnm._FilterDatabase" localSheetId="5" hidden="1">個票３!#REF!</definedName>
    <definedName name="_xlnm._FilterDatabase" localSheetId="6" hidden="1">個票４!#REF!</definedName>
    <definedName name="_xlnm._FilterDatabase" localSheetId="7" hidden="1">個票５!#REF!</definedName>
    <definedName name="_xlnm._FilterDatabase" localSheetId="8" hidden="1">個票６!#REF!</definedName>
    <definedName name="_xlnm._FilterDatabase" localSheetId="9" hidden="1">個票７!#REF!</definedName>
    <definedName name="_xlnm._FilterDatabase" localSheetId="10" hidden="1">個票８!#REF!</definedName>
    <definedName name="_xlnm._FilterDatabase" localSheetId="11" hidden="1">個票９!#REF!</definedName>
    <definedName name="_xlnm.Print_Area" localSheetId="3">個票1!$A$1:$AM$26</definedName>
    <definedName name="_xlnm.Print_Area" localSheetId="12">個票10!$A$1:$AM$26</definedName>
    <definedName name="_xlnm.Print_Area" localSheetId="13">個票11!$A$1:$AM$26</definedName>
    <definedName name="_xlnm.Print_Area" localSheetId="14">個票12!$A$1:$AM$26</definedName>
    <definedName name="_xlnm.Print_Area" localSheetId="15">個票13!$A$1:$AM$26</definedName>
    <definedName name="_xlnm.Print_Area" localSheetId="16">個票14!$A$1:$AM$26</definedName>
    <definedName name="_xlnm.Print_Area" localSheetId="17">個票15!$A$1:$AM$26</definedName>
    <definedName name="_xlnm.Print_Area" localSheetId="4">個票２!$A$1:$AM$26</definedName>
    <definedName name="_xlnm.Print_Area" localSheetId="5">個票３!$A$1:$AM$26</definedName>
    <definedName name="_xlnm.Print_Area" localSheetId="6">個票４!$A$1:$AM$26</definedName>
    <definedName name="_xlnm.Print_Area" localSheetId="7">個票５!$A$1:$AM$26</definedName>
    <definedName name="_xlnm.Print_Area" localSheetId="8">個票６!$A$1:$AM$26</definedName>
    <definedName name="_xlnm.Print_Area" localSheetId="9">個票７!$A$1:$AM$26</definedName>
    <definedName name="_xlnm.Print_Area" localSheetId="10">個票８!$A$1:$AM$26</definedName>
    <definedName name="_xlnm.Print_Area" localSheetId="11">個票９!$A$1:$AM$26</definedName>
    <definedName name="_xlnm.Print_Area" localSheetId="1">交付申請書!$A$1:$Z$46</definedName>
    <definedName name="_xlnm.Print_Area" localSheetId="2">総括表!$A$1:$K$34</definedName>
    <definedName name="_xlnm.Print_Titles" localSheetId="2">総括表!$18:$18</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#REF!</definedName>
    <definedName name="医療型障害児入所施設">#REF!</definedName>
    <definedName name="介護医療院">#REF!</definedName>
    <definedName name="介護療養型医療施設">#REF!</definedName>
    <definedName name="介護老人福祉施設">#REF!</definedName>
    <definedName name="介護老人保健施設">#REF!</definedName>
    <definedName name="軽費老人ホーム">#REF!</definedName>
    <definedName name="施設入所支援">#REF!</definedName>
    <definedName name="障害児入所支援">#REF!</definedName>
    <definedName name="障害児入所施設">#REF!</definedName>
    <definedName name="相談系">#REF!</definedName>
    <definedName name="多機能型サービス事業所">#REF!</definedName>
    <definedName name="短期入所">#REF!</definedName>
    <definedName name="短期入所系サービス事業所">#REF!</definedName>
    <definedName name="通所系">#REF!</definedName>
    <definedName name="通所系サービス事業所">#REF!</definedName>
    <definedName name="特定施設入居者生活介護">#REF!</definedName>
    <definedName name="入所系">#REF!</definedName>
    <definedName name="認知症対応型共同生活介護事業所">#REF!</definedName>
    <definedName name="福祉型障害児入所施設">#REF!</definedName>
    <definedName name="訪問及び相談系">#REF!</definedName>
    <definedName name="訪問及び相談系サービス事業所">#REF!</definedName>
    <definedName name="訪問系">#REF!</definedName>
    <definedName name="訪問系及び相談系">#REF!</definedName>
    <definedName name="有料老人ホーム">#REF!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0" i="156" l="1"/>
  <c r="AP89" i="156"/>
  <c r="AP23" i="156"/>
  <c r="AP93" i="156" s="1"/>
  <c r="E21" i="156"/>
  <c r="E14" i="156" s="1"/>
  <c r="X14" i="156" s="1"/>
  <c r="AH14" i="156" s="1"/>
  <c r="AO8" i="156"/>
  <c r="AU4" i="156"/>
  <c r="AP90" i="155"/>
  <c r="AP89" i="155"/>
  <c r="AP23" i="155"/>
  <c r="AP93" i="155" s="1"/>
  <c r="E21" i="155"/>
  <c r="E14" i="155" s="1"/>
  <c r="X14" i="155" s="1"/>
  <c r="AH14" i="155" s="1"/>
  <c r="AO8" i="155"/>
  <c r="AU4" i="155"/>
  <c r="AP90" i="154"/>
  <c r="AP89" i="154"/>
  <c r="AP23" i="154"/>
  <c r="AP93" i="154" s="1"/>
  <c r="E21" i="154"/>
  <c r="E14" i="154" s="1"/>
  <c r="X14" i="154" s="1"/>
  <c r="AH14" i="154" s="1"/>
  <c r="AO8" i="154"/>
  <c r="AU4" i="154"/>
  <c r="AP90" i="153"/>
  <c r="AP89" i="153"/>
  <c r="AP23" i="153"/>
  <c r="AP93" i="153" s="1"/>
  <c r="E21" i="153"/>
  <c r="E14" i="153" s="1"/>
  <c r="X14" i="153" s="1"/>
  <c r="AH14" i="153" s="1"/>
  <c r="AO8" i="153"/>
  <c r="AU4" i="153"/>
  <c r="AP90" i="152"/>
  <c r="AP89" i="152"/>
  <c r="AP23" i="152"/>
  <c r="AP93" i="152" s="1"/>
  <c r="E21" i="152"/>
  <c r="E14" i="152" s="1"/>
  <c r="X14" i="152" s="1"/>
  <c r="AH14" i="152" s="1"/>
  <c r="AO8" i="152"/>
  <c r="AU4" i="152"/>
  <c r="AP90" i="151"/>
  <c r="AP89" i="151"/>
  <c r="AP23" i="151"/>
  <c r="AP93" i="151" s="1"/>
  <c r="E21" i="151"/>
  <c r="E14" i="151" s="1"/>
  <c r="X14" i="151" s="1"/>
  <c r="AH14" i="151" s="1"/>
  <c r="AO8" i="151"/>
  <c r="AU4" i="151"/>
  <c r="AP90" i="150"/>
  <c r="AP89" i="150"/>
  <c r="AP23" i="150"/>
  <c r="AP93" i="150" s="1"/>
  <c r="E21" i="150"/>
  <c r="E14" i="150" s="1"/>
  <c r="X14" i="150" s="1"/>
  <c r="AH14" i="150" s="1"/>
  <c r="AO8" i="150"/>
  <c r="AU4" i="150"/>
  <c r="AP90" i="149"/>
  <c r="AP89" i="149"/>
  <c r="AP23" i="149"/>
  <c r="AP93" i="149" s="1"/>
  <c r="E21" i="149"/>
  <c r="E14" i="149" s="1"/>
  <c r="X14" i="149" s="1"/>
  <c r="AH14" i="149" s="1"/>
  <c r="AO8" i="149"/>
  <c r="AU4" i="149"/>
  <c r="AP90" i="148"/>
  <c r="AP89" i="148"/>
  <c r="AP23" i="148"/>
  <c r="AP93" i="148" s="1"/>
  <c r="E21" i="148"/>
  <c r="E14" i="148" s="1"/>
  <c r="X14" i="148" s="1"/>
  <c r="AH14" i="148" s="1"/>
  <c r="AO8" i="148"/>
  <c r="AU4" i="148"/>
  <c r="AP90" i="147"/>
  <c r="AP89" i="147"/>
  <c r="AP23" i="147"/>
  <c r="AP93" i="147" s="1"/>
  <c r="E21" i="147"/>
  <c r="E14" i="147" s="1"/>
  <c r="X14" i="147" s="1"/>
  <c r="AH14" i="147" s="1"/>
  <c r="AO8" i="147"/>
  <c r="AU4" i="147"/>
  <c r="AP90" i="146"/>
  <c r="AP89" i="146"/>
  <c r="AP23" i="146"/>
  <c r="AP93" i="146" s="1"/>
  <c r="E21" i="146"/>
  <c r="E14" i="146" s="1"/>
  <c r="X14" i="146" s="1"/>
  <c r="AH14" i="146" s="1"/>
  <c r="AO8" i="146"/>
  <c r="AU4" i="146"/>
  <c r="AP90" i="144"/>
  <c r="AP89" i="144"/>
  <c r="AP23" i="144"/>
  <c r="AP93" i="144" s="1"/>
  <c r="E21" i="144"/>
  <c r="E14" i="144" s="1"/>
  <c r="X14" i="144" s="1"/>
  <c r="AH14" i="144" s="1"/>
  <c r="AO8" i="144"/>
  <c r="AU4" i="144"/>
  <c r="AP90" i="143"/>
  <c r="AP89" i="143"/>
  <c r="AP23" i="143"/>
  <c r="AP93" i="143" s="1"/>
  <c r="E21" i="143"/>
  <c r="E14" i="143" s="1"/>
  <c r="X14" i="143" s="1"/>
  <c r="AH14" i="143" s="1"/>
  <c r="AO8" i="143"/>
  <c r="AU4" i="143"/>
  <c r="AP90" i="142"/>
  <c r="AP89" i="142"/>
  <c r="AP23" i="142"/>
  <c r="AP93" i="142" s="1"/>
  <c r="E21" i="142"/>
  <c r="E14" i="142" s="1"/>
  <c r="X14" i="142" s="1"/>
  <c r="AH14" i="142" s="1"/>
  <c r="AO8" i="142"/>
  <c r="AU4" i="142"/>
  <c r="L20" i="24"/>
  <c r="L28" i="24"/>
  <c r="L21" i="24"/>
  <c r="L22" i="24"/>
  <c r="L26" i="24"/>
  <c r="L29" i="24"/>
  <c r="L30" i="24"/>
  <c r="L31" i="24"/>
  <c r="L27" i="24"/>
  <c r="L25" i="24"/>
  <c r="L23" i="24"/>
  <c r="L33" i="24"/>
  <c r="L32" i="24"/>
  <c r="L24" i="24"/>
  <c r="AU11" i="156" l="1"/>
  <c r="A2" i="156" s="1"/>
  <c r="AU11" i="155"/>
  <c r="A2" i="155" s="1"/>
  <c r="AU11" i="154"/>
  <c r="A2" i="154" s="1"/>
  <c r="AU11" i="153"/>
  <c r="A2" i="153" s="1"/>
  <c r="AU11" i="152"/>
  <c r="A2" i="152" s="1"/>
  <c r="AU11" i="151"/>
  <c r="A2" i="151" s="1"/>
  <c r="AU11" i="150"/>
  <c r="A2" i="150" s="1"/>
  <c r="AU11" i="149"/>
  <c r="A2" i="149" s="1"/>
  <c r="AU11" i="148"/>
  <c r="A2" i="148" s="1"/>
  <c r="AU11" i="147"/>
  <c r="A2" i="147" s="1"/>
  <c r="AU11" i="146"/>
  <c r="A2" i="146" s="1"/>
  <c r="AU11" i="144"/>
  <c r="A2" i="144" s="1"/>
  <c r="AU11" i="143"/>
  <c r="A2" i="143" s="1"/>
  <c r="AU11" i="142"/>
  <c r="A2" i="142" s="1"/>
  <c r="B33" i="24"/>
  <c r="B32" i="24"/>
  <c r="B31" i="24"/>
  <c r="B30" i="24"/>
  <c r="B29" i="24"/>
  <c r="B28" i="24"/>
  <c r="B27" i="24"/>
  <c r="B26" i="24"/>
  <c r="B25" i="24"/>
  <c r="B24" i="24"/>
  <c r="B23" i="24"/>
  <c r="B22" i="24"/>
  <c r="B21" i="24"/>
  <c r="B20" i="24"/>
  <c r="B19" i="24"/>
  <c r="I20" i="24"/>
  <c r="I33" i="24"/>
  <c r="I32" i="24"/>
  <c r="I31" i="24"/>
  <c r="I30" i="24"/>
  <c r="I29" i="24"/>
  <c r="I28" i="24"/>
  <c r="I27" i="24"/>
  <c r="I26" i="24"/>
  <c r="I25" i="24"/>
  <c r="I24" i="24"/>
  <c r="I23" i="24"/>
  <c r="I22" i="24"/>
  <c r="I21" i="24"/>
  <c r="AO8" i="61" l="1"/>
  <c r="M10" i="26"/>
  <c r="AU4" i="61"/>
  <c r="Q12" i="26" l="1"/>
  <c r="M12" i="26"/>
  <c r="M8" i="26"/>
  <c r="D3" i="124" l="1"/>
  <c r="D4" i="124"/>
  <c r="D5" i="124"/>
  <c r="D2" i="124"/>
  <c r="AP23" i="61" l="1"/>
  <c r="E21" i="61"/>
  <c r="AU11" i="61" s="1"/>
  <c r="A2" i="61" s="1"/>
  <c r="L19" i="24"/>
  <c r="AJ19" i="24" l="1"/>
  <c r="E14" i="61"/>
  <c r="AF19" i="24"/>
  <c r="X14" i="61" l="1"/>
  <c r="AH14" i="61" s="1"/>
  <c r="AP90" i="61"/>
  <c r="AP89" i="61"/>
  <c r="I19" i="24"/>
  <c r="AD33" i="24"/>
  <c r="AG33" i="24"/>
  <c r="AF33" i="24"/>
  <c r="AH33" i="24"/>
  <c r="AJ33" i="24"/>
  <c r="AE33" i="24"/>
  <c r="AB33" i="24"/>
  <c r="AI33" i="24"/>
  <c r="AE32" i="24"/>
  <c r="AI32" i="24"/>
  <c r="AG32" i="24"/>
  <c r="AD32" i="24"/>
  <c r="AF32" i="24"/>
  <c r="AB32" i="24"/>
  <c r="AH32" i="24"/>
  <c r="AJ32" i="24"/>
  <c r="AB31" i="24"/>
  <c r="AD31" i="24"/>
  <c r="AF31" i="24"/>
  <c r="AH31" i="24"/>
  <c r="AG31" i="24"/>
  <c r="AE31" i="24"/>
  <c r="AI31" i="24"/>
  <c r="AJ31" i="24"/>
  <c r="AJ30" i="24"/>
  <c r="AB30" i="24"/>
  <c r="AD30" i="24"/>
  <c r="AG30" i="24"/>
  <c r="AH30" i="24"/>
  <c r="AE30" i="24"/>
  <c r="AI30" i="24"/>
  <c r="AF30" i="24"/>
  <c r="AF29" i="24"/>
  <c r="AH29" i="24"/>
  <c r="AJ29" i="24"/>
  <c r="AB29" i="24"/>
  <c r="AD29" i="24"/>
  <c r="AI29" i="24"/>
  <c r="AG29" i="24"/>
  <c r="AE29" i="24"/>
  <c r="AG28" i="24"/>
  <c r="AI28" i="24"/>
  <c r="AF28" i="24"/>
  <c r="AE28" i="24"/>
  <c r="AH28" i="24"/>
  <c r="AB28" i="24"/>
  <c r="AD28" i="24"/>
  <c r="AJ28" i="24"/>
  <c r="AD27" i="24"/>
  <c r="AI27" i="24"/>
  <c r="AE27" i="24"/>
  <c r="AG27" i="24"/>
  <c r="AF27" i="24"/>
  <c r="AH27" i="24"/>
  <c r="AJ27" i="24"/>
  <c r="AB27" i="24"/>
  <c r="AG26" i="24"/>
  <c r="AI26" i="24"/>
  <c r="AE26" i="24"/>
  <c r="AH26" i="24"/>
  <c r="AF26" i="24"/>
  <c r="AD26" i="24"/>
  <c r="AJ26" i="24"/>
  <c r="AB26" i="24"/>
  <c r="AJ25" i="24"/>
  <c r="AB25" i="24"/>
  <c r="AD25" i="24"/>
  <c r="AI25" i="24"/>
  <c r="AE25" i="24"/>
  <c r="AF25" i="24"/>
  <c r="AG25" i="24"/>
  <c r="AH25" i="24"/>
  <c r="AI24" i="24"/>
  <c r="AB24" i="24"/>
  <c r="AE24" i="24"/>
  <c r="AH24" i="24"/>
  <c r="AF24" i="24"/>
  <c r="AG24" i="24"/>
  <c r="AD24" i="24"/>
  <c r="AJ24" i="24"/>
  <c r="AG23" i="24"/>
  <c r="AI23" i="24"/>
  <c r="AF23" i="24"/>
  <c r="AE23" i="24"/>
  <c r="AB23" i="24"/>
  <c r="AD23" i="24"/>
  <c r="AJ23" i="24"/>
  <c r="AH23" i="24"/>
  <c r="AI22" i="24"/>
  <c r="AG22" i="24"/>
  <c r="AJ22" i="24"/>
  <c r="AB22" i="24"/>
  <c r="AE22" i="24"/>
  <c r="AD22" i="24"/>
  <c r="AH22" i="24"/>
  <c r="AF22" i="24"/>
  <c r="AI21" i="24"/>
  <c r="AH21" i="24"/>
  <c r="AE21" i="24"/>
  <c r="AD21" i="24"/>
  <c r="AF21" i="24"/>
  <c r="AJ21" i="24"/>
  <c r="AB21" i="24"/>
  <c r="AG21" i="24"/>
  <c r="AF20" i="24"/>
  <c r="AJ20" i="24"/>
  <c r="AB20" i="24"/>
  <c r="AH20" i="24"/>
  <c r="AD20" i="24"/>
  <c r="AG20" i="24"/>
  <c r="AE20" i="24"/>
  <c r="AI20" i="24"/>
  <c r="C19" i="24"/>
  <c r="AB19" i="24"/>
  <c r="H19" i="24"/>
  <c r="AD19" i="24"/>
  <c r="AE19" i="24"/>
  <c r="AC20" i="24" l="1"/>
  <c r="AC26" i="24"/>
  <c r="AC27" i="24"/>
  <c r="AC29" i="24"/>
  <c r="AC33" i="24"/>
  <c r="AC22" i="24"/>
  <c r="AC19" i="24"/>
  <c r="AC23" i="24"/>
  <c r="AC24" i="24"/>
  <c r="AC32" i="24"/>
  <c r="AC28" i="24"/>
  <c r="AC31" i="24"/>
  <c r="AC25" i="24"/>
  <c r="AC30" i="24"/>
  <c r="AC21" i="24"/>
  <c r="K19" i="24"/>
  <c r="AP93" i="61"/>
  <c r="D33" i="24"/>
  <c r="C33" i="24"/>
  <c r="H33" i="24"/>
  <c r="H32" i="24"/>
  <c r="D32" i="24"/>
  <c r="C32" i="24"/>
  <c r="H31" i="24"/>
  <c r="C31" i="24"/>
  <c r="D31" i="24"/>
  <c r="H30" i="24"/>
  <c r="C30" i="24"/>
  <c r="D30" i="24"/>
  <c r="C29" i="24"/>
  <c r="D29" i="24"/>
  <c r="H29" i="24"/>
  <c r="H28" i="24"/>
  <c r="C28" i="24"/>
  <c r="D28" i="24"/>
  <c r="H27" i="24"/>
  <c r="D27" i="24"/>
  <c r="C27" i="24"/>
  <c r="H26" i="24"/>
  <c r="C26" i="24"/>
  <c r="D26" i="24"/>
  <c r="H25" i="24"/>
  <c r="C25" i="24"/>
  <c r="D25" i="24"/>
  <c r="C24" i="24"/>
  <c r="D24" i="24"/>
  <c r="H24" i="24"/>
  <c r="C23" i="24"/>
  <c r="D23" i="24"/>
  <c r="H23" i="24"/>
  <c r="H22" i="24"/>
  <c r="C22" i="24"/>
  <c r="D22" i="24"/>
  <c r="C21" i="24"/>
  <c r="D21" i="24"/>
  <c r="H21" i="24"/>
  <c r="C20" i="24"/>
  <c r="H20" i="24"/>
  <c r="D20" i="24"/>
  <c r="D19" i="24"/>
  <c r="H14" i="24" l="1"/>
  <c r="H13" i="24" s="1"/>
  <c r="K29" i="24"/>
  <c r="K22" i="24"/>
  <c r="K27" i="24"/>
  <c r="K26" i="24"/>
  <c r="K32" i="24"/>
  <c r="K23" i="24"/>
  <c r="K28" i="24"/>
  <c r="K24" i="24"/>
  <c r="K33" i="24"/>
  <c r="K31" i="24"/>
  <c r="K30" i="24"/>
  <c r="K20" i="24"/>
  <c r="K25" i="24"/>
  <c r="K21" i="24"/>
  <c r="A2" i="24" l="1"/>
  <c r="L26" i="26" l="1"/>
  <c r="A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慎吾</author>
    <author>本田 周一</author>
  </authors>
  <commentList>
    <comment ref="H38" authorId="0" shapeId="0" xr:uid="{00000000-0006-0000-0100-000001000000}">
      <text>
        <r>
          <rPr>
            <sz val="9"/>
            <color indexed="81"/>
            <rFont val="MS P ゴシック"/>
            <family val="3"/>
            <charset val="128"/>
          </rPr>
          <t xml:space="preserve">リストから選択してください。
</t>
        </r>
      </text>
    </comment>
    <comment ref="H42" authorId="1" shapeId="0" xr:uid="{00000000-0006-0000-0100-000002000000}">
      <text>
        <r>
          <rPr>
            <sz val="9"/>
            <color indexed="81"/>
            <rFont val="MS P ゴシック"/>
            <family val="3"/>
            <charset val="128"/>
          </rPr>
          <t>カナ表記です。
通帳裏面のカナ表記と一致させてください。
例）
シャ）オキナワケン
カ）オキナワケン
カ．オキナワケン</t>
        </r>
        <r>
          <rPr>
            <b/>
            <sz val="9"/>
            <color indexed="81"/>
            <rFont val="MS P ゴシック"/>
            <family val="3"/>
            <charset val="128"/>
          </rPr>
          <t xml:space="preserve">　
</t>
        </r>
        <r>
          <rPr>
            <sz val="9"/>
            <color indexed="81"/>
            <rFont val="MS P ゴシック"/>
            <family val="3"/>
            <charset val="128"/>
          </rPr>
          <t>誤った例）
社会福祉法人沖縄県　代表理事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L19" authorId="0" shapeId="0" xr:uid="{00000000-0006-0000-02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3394BADA-735E-4829-AFD5-361477B49C12}">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00000000-0006-0000-0300-000002000000}">
      <text>
        <r>
          <rPr>
            <sz val="9"/>
            <color indexed="81"/>
            <rFont val="MS P ゴシック"/>
            <family val="3"/>
            <charset val="128"/>
          </rPr>
          <t>選定額に補助率を乗じた額（千円未満切り捨て）が自動入力されます。</t>
        </r>
      </text>
    </comment>
    <comment ref="A23" authorId="2" shapeId="0" xr:uid="{00000000-0006-0000-03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00000000-0006-0000-0300-000006000000}">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4B0C41C8-CE5A-44CC-B0B9-7D3AB60B5C09}">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2B8F09C8-3BD4-4617-B622-309C7F2AF3C0}">
      <text>
        <r>
          <rPr>
            <sz val="9"/>
            <color indexed="81"/>
            <rFont val="MS P ゴシック"/>
            <family val="3"/>
            <charset val="128"/>
          </rPr>
          <t>選定額に補助率を乗じた額（千円未満切り捨て）が自動入力されます。</t>
        </r>
      </text>
    </comment>
    <comment ref="A23" authorId="2" shapeId="0" xr:uid="{E93D632B-739B-4484-A01E-F8DF22D680B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4FC1928D-0B2D-46BF-868A-951725023412}">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1611AF41-C928-4EDA-B770-9A6295E24FB5}">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5715EC9C-9B3E-4544-914A-6383ED64A79C}">
      <text>
        <r>
          <rPr>
            <sz val="9"/>
            <color indexed="81"/>
            <rFont val="MS P ゴシック"/>
            <family val="3"/>
            <charset val="128"/>
          </rPr>
          <t>選定額に補助率を乗じた額（千円未満切り捨て）が自動入力されます。</t>
        </r>
      </text>
    </comment>
    <comment ref="A23" authorId="2" shapeId="0" xr:uid="{0EFAA246-DD1B-42C3-AC25-6A8A98DFC92E}">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5B6CBD36-BB51-4264-9741-684A645C2B12}">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D012AC37-C37C-4349-BA3C-DEA2283B0CD2}">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063DF1D7-6CF3-4EDA-8534-B85BAF1E84AD}">
      <text>
        <r>
          <rPr>
            <sz val="9"/>
            <color indexed="81"/>
            <rFont val="MS P ゴシック"/>
            <family val="3"/>
            <charset val="128"/>
          </rPr>
          <t>選定額に補助率を乗じた額（千円未満切り捨て）が自動入力されます。</t>
        </r>
      </text>
    </comment>
    <comment ref="A23" authorId="2" shapeId="0" xr:uid="{21E313BE-ED20-4923-B85A-D01D75D29892}">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DB580E20-0963-4D87-A7EF-37F1F477A7CB}">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819E633D-9A3C-4FB9-BBCA-DADE835201EC}">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1E6B4C84-9BBE-499A-9639-1053CDF3B979}">
      <text>
        <r>
          <rPr>
            <sz val="9"/>
            <color indexed="81"/>
            <rFont val="MS P ゴシック"/>
            <family val="3"/>
            <charset val="128"/>
          </rPr>
          <t>選定額に補助率を乗じた額（千円未満切り捨て）が自動入力されます。</t>
        </r>
      </text>
    </comment>
    <comment ref="A23" authorId="2" shapeId="0" xr:uid="{379A83DF-B4AA-4E54-83F2-23A65EB810F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DAC55D0D-9809-4CE5-85F5-A10E11CECCB1}">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866C0593-0529-48BA-B187-8AA527C368CC}">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397192D7-BE6E-430D-AECC-D9B1AF6BAB32}">
      <text>
        <r>
          <rPr>
            <sz val="9"/>
            <color indexed="81"/>
            <rFont val="MS P ゴシック"/>
            <family val="3"/>
            <charset val="128"/>
          </rPr>
          <t>選定額に補助率を乗じた額（千円未満切り捨て）が自動入力されます。</t>
        </r>
      </text>
    </comment>
    <comment ref="A23" authorId="2" shapeId="0" xr:uid="{0288C87A-E716-4F4B-98BA-2D4EC0417E51}">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FA49834C-5888-4424-8B07-16435526F150}">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7E57F471-FDFA-4ABB-B189-F6AC85700E80}">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2B7B0212-388B-4418-ABD3-BF514C7D0F1F}">
      <text>
        <r>
          <rPr>
            <sz val="9"/>
            <color indexed="81"/>
            <rFont val="MS P ゴシック"/>
            <family val="3"/>
            <charset val="128"/>
          </rPr>
          <t>選定額に補助率を乗じた額（千円未満切り捨て）が自動入力されます。</t>
        </r>
      </text>
    </comment>
    <comment ref="A23" authorId="2" shapeId="0" xr:uid="{B99DC988-64AD-4B75-8DF3-4D860E28273E}">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A2C11E1A-9AD2-4C89-9707-DCEB951C341F}">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A9B9D6B4-C2B0-4920-9A2E-9C6C4561A7C2}">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6F756D0F-D301-4EDE-9DE4-51C1EACE4B39}">
      <text>
        <r>
          <rPr>
            <sz val="9"/>
            <color indexed="81"/>
            <rFont val="MS P ゴシック"/>
            <family val="3"/>
            <charset val="128"/>
          </rPr>
          <t>選定額に補助率を乗じた額（千円未満切り捨て）が自動入力されます。</t>
        </r>
      </text>
    </comment>
    <comment ref="A23" authorId="2" shapeId="0" xr:uid="{A034D179-A0A2-4145-B79E-DDC27716F98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6A971193-87FA-4558-96FB-D98F67AE77E8}">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A9BEEE2C-154C-487F-AAA2-FEB7C1BFD0C7}">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F1DB9361-5453-474B-BB1E-FADF82B83E16}">
      <text>
        <r>
          <rPr>
            <sz val="9"/>
            <color indexed="81"/>
            <rFont val="MS P ゴシック"/>
            <family val="3"/>
            <charset val="128"/>
          </rPr>
          <t>選定額に補助率を乗じた額（千円未満切り捨て）が自動入力されます。</t>
        </r>
      </text>
    </comment>
    <comment ref="A23" authorId="2" shapeId="0" xr:uid="{8B4EEFA0-2FD9-4007-B3A1-1159C15A7FD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DA681DE0-B94B-4353-A3E2-5BDB8DC93A04}">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7A103351-7E7D-492B-B2EE-C43C873F451C}">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39F8B106-1F28-4E35-BD03-0345CEACAFE0}">
      <text>
        <r>
          <rPr>
            <sz val="9"/>
            <color indexed="81"/>
            <rFont val="MS P ゴシック"/>
            <family val="3"/>
            <charset val="128"/>
          </rPr>
          <t>選定額に補助率を乗じた額（千円未満切り捨て）が自動入力されます。</t>
        </r>
      </text>
    </comment>
    <comment ref="A23" authorId="2" shapeId="0" xr:uid="{B87BD98E-4177-422C-ADDC-F79BA3ADFA9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3DBEBBAF-4B92-4EFC-90FE-EFC192CC84B6}">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39000C98-EE43-40EA-90C3-9A08F548810C}">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3D318B9D-D321-4555-BC6F-8EA32DBC1E74}">
      <text>
        <r>
          <rPr>
            <sz val="9"/>
            <color indexed="81"/>
            <rFont val="MS P ゴシック"/>
            <family val="3"/>
            <charset val="128"/>
          </rPr>
          <t>選定額に補助率を乗じた額（千円未満切り捨て）が自動入力されます。</t>
        </r>
      </text>
    </comment>
    <comment ref="A23" authorId="2" shapeId="0" xr:uid="{14623CC6-7257-45C8-801C-C4E891C73795}">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BA94AF90-9EDB-4AF5-BB0E-7C5BAECF38E0}">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F6C90E5B-1198-40E9-85C7-855241305255}">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29FADDF0-2764-4BCA-996D-087E001532C3}">
      <text>
        <r>
          <rPr>
            <sz val="9"/>
            <color indexed="81"/>
            <rFont val="MS P ゴシック"/>
            <family val="3"/>
            <charset val="128"/>
          </rPr>
          <t>選定額に補助率を乗じた額（千円未満切り捨て）が自動入力されます。</t>
        </r>
      </text>
    </comment>
    <comment ref="A23" authorId="2" shapeId="0" xr:uid="{53043A31-660E-40BA-A70F-DFB712F0C12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47B7100D-B58E-4A13-A166-91DB80706EC0}">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588BC71A-8DA7-4362-B8DC-4551BECFC081}">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0D025BB1-5285-48A4-A86B-78B395443971}">
      <text>
        <r>
          <rPr>
            <sz val="9"/>
            <color indexed="81"/>
            <rFont val="MS P ゴシック"/>
            <family val="3"/>
            <charset val="128"/>
          </rPr>
          <t>選定額に補助率を乗じた額（千円未満切り捨て）が自動入力されます。</t>
        </r>
      </text>
    </comment>
    <comment ref="A23" authorId="2" shapeId="0" xr:uid="{7ADCF678-DF52-491D-98D8-1B07D9C68EB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37A83236-3B94-4C1B-B26C-3118E1EDD1DB}">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67DDF1EE-27FD-47A5-8727-B814AF9F7596}">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385890D1-6E76-4399-B69E-14005D2453D9}">
      <text>
        <r>
          <rPr>
            <sz val="9"/>
            <color indexed="81"/>
            <rFont val="MS P ゴシック"/>
            <family val="3"/>
            <charset val="128"/>
          </rPr>
          <t>選定額に補助率を乗じた額（千円未満切り捨て）が自動入力されます。</t>
        </r>
      </text>
    </comment>
    <comment ref="A23" authorId="2" shapeId="0" xr:uid="{34D87DAA-E0E1-4226-B5EA-AFDAE121D70F}">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B3134202-47B7-4A59-B165-24D2743A171D}">
      <text>
        <r>
          <rPr>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0D770725-BB63-42DA-8EC5-E55687AB0BE6}">
      <text>
        <r>
          <rPr>
            <sz val="10"/>
            <color indexed="81"/>
            <rFont val="MS P ゴシック"/>
            <family val="3"/>
            <charset val="128"/>
          </rPr>
          <t>多機能型の場合は主なものを選択してください。</t>
        </r>
        <r>
          <rPr>
            <sz val="11"/>
            <color indexed="81"/>
            <rFont val="MS P ゴシック"/>
            <family val="3"/>
            <charset val="128"/>
          </rPr>
          <t xml:space="preserve">
</t>
        </r>
      </text>
    </comment>
    <comment ref="AH14" authorId="1" shapeId="0" xr:uid="{BAF3C52E-5AE4-4CD5-AD6A-98CADAEBD833}">
      <text>
        <r>
          <rPr>
            <sz val="9"/>
            <color indexed="81"/>
            <rFont val="MS P ゴシック"/>
            <family val="3"/>
            <charset val="128"/>
          </rPr>
          <t>選定額に補助率を乗じた額（千円未満切り捨て）が自動入力されます。</t>
        </r>
      </text>
    </comment>
    <comment ref="A23" authorId="2" shapeId="0" xr:uid="{02B0B1E4-69D0-437B-B6D1-103FC62FC0AB}">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693C1967-C37B-41BF-AC8C-899F973A8493}">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<sst xmlns="http://schemas.openxmlformats.org/spreadsheetml/2006/main" count="2602" uniqueCount="287">
  <si>
    <t>フリガナ</t>
    <phoneticPr fontId="5"/>
  </si>
  <si>
    <t>殿</t>
    <rPh sb="0" eb="1">
      <t>トノ</t>
    </rPh>
    <phoneticPr fontId="5"/>
  </si>
  <si>
    <t>日</t>
    <rPh sb="0" eb="1">
      <t>ニチ</t>
    </rPh>
    <phoneticPr fontId="5"/>
  </si>
  <si>
    <t>月</t>
    <rPh sb="0" eb="1">
      <t>ゲツ</t>
    </rPh>
    <phoneticPr fontId="5"/>
  </si>
  <si>
    <t>年</t>
    <rPh sb="0" eb="1">
      <t>ネン</t>
    </rPh>
    <phoneticPr fontId="5"/>
  </si>
  <si>
    <t>（郵便番号</t>
    <rPh sb="1" eb="3">
      <t>ユウビン</t>
    </rPh>
    <rPh sb="3" eb="5">
      <t>バンゴウ</t>
    </rPh>
    <phoneticPr fontId="5"/>
  </si>
  <si>
    <t>）</t>
    <phoneticPr fontId="5"/>
  </si>
  <si>
    <t>連絡先</t>
    <rPh sb="0" eb="3">
      <t>レンラクサキ</t>
    </rPh>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</si>
  <si>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</si>
  <si>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</si>
  <si>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</si>
  <si>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</si>
  <si>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</si>
  <si>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</si>
  <si>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</si>
  <si>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</si>
  <si>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</si>
  <si>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</si>
  <si>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</si>
  <si>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</si>
  <si>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5"/>
  </si>
  <si>
    <t>事業所・施設の状況</t>
    <rPh sb="0" eb="3">
      <t>ジギョウショ</t>
    </rPh>
    <rPh sb="4" eb="6">
      <t>シセツ</t>
    </rPh>
    <rPh sb="7" eb="9">
      <t>ジョウキョウ</t>
    </rPh>
    <phoneticPr fontId="5"/>
  </si>
  <si>
    <t>短期入所生活介護事業所</t>
  </si>
  <si>
    <t>所在地</t>
    <rPh sb="0" eb="3">
      <t>ショザイチ</t>
    </rPh>
    <phoneticPr fontId="5"/>
  </si>
  <si>
    <t>E-mail</t>
    <phoneticPr fontId="5"/>
  </si>
  <si>
    <t>No.</t>
    <phoneticPr fontId="5"/>
  </si>
  <si>
    <t>合計</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</si>
  <si>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</si>
  <si>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</si>
  <si>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</si>
  <si>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</si>
  <si>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</si>
  <si>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</si>
  <si>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</si>
  <si>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</si>
  <si>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</si>
  <si>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</si>
  <si>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</si>
  <si>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</si>
  <si>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</si>
  <si>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</si>
  <si>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</si>
  <si>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</si>
  <si>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</si>
  <si>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</si>
  <si>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5"/>
  </si>
  <si>
    <t>訪問介護事業所（訪問回数1,200回以下）</t>
    <phoneticPr fontId="5"/>
  </si>
  <si>
    <t>訪問介護事業所（訪問回数1,201回以上2,000回以下）</t>
    <phoneticPr fontId="5"/>
  </si>
  <si>
    <t>訪問介護事業所（訪問回数2,001回以上）</t>
    <phoneticPr fontId="5"/>
  </si>
  <si>
    <t>介護老人福祉施設（定員39人以下）</t>
    <phoneticPr fontId="5"/>
  </si>
  <si>
    <t>介護老人福祉施設（定員40人以上49人以下）</t>
    <phoneticPr fontId="5"/>
  </si>
  <si>
    <t>介護老人福祉施設（定員50人以上69人以下）</t>
    <phoneticPr fontId="5"/>
  </si>
  <si>
    <t>介護老人福祉施設（定員70人以上89人以下）</t>
    <phoneticPr fontId="5"/>
  </si>
  <si>
    <t>介護老人福祉施設（定員90人以上）</t>
    <phoneticPr fontId="5"/>
  </si>
  <si>
    <t>地域密着型介護老人福祉施設（定員19人以下）</t>
    <phoneticPr fontId="5"/>
  </si>
  <si>
    <t>介護老人保健施設（定員39人以下）</t>
    <phoneticPr fontId="5"/>
  </si>
  <si>
    <t>介護老人保健施設（定員40人以上49人以下）</t>
    <phoneticPr fontId="5"/>
  </si>
  <si>
    <t>介護老人保健施設（定員50人以上69人以下）</t>
    <phoneticPr fontId="5"/>
  </si>
  <si>
    <t>介護老人保健施設（定員70人以上89人以下）</t>
    <phoneticPr fontId="5"/>
  </si>
  <si>
    <t>介護老人保健施設（定員90人以上）</t>
    <phoneticPr fontId="5"/>
  </si>
  <si>
    <t>介護医療院（定員29人以下）</t>
    <phoneticPr fontId="5"/>
  </si>
  <si>
    <t>介護療養型医療施設（定員29人以下）</t>
    <phoneticPr fontId="5"/>
  </si>
  <si>
    <t>認知症対応型共同生活介護事業所（定員14人以下）</t>
    <phoneticPr fontId="5"/>
  </si>
  <si>
    <t>基準単価</t>
    <phoneticPr fontId="5"/>
  </si>
  <si>
    <t>短期入所療養介護事業所（定員20人以下）</t>
    <rPh sb="18" eb="19">
      <t>カ</t>
    </rPh>
    <phoneticPr fontId="5"/>
  </si>
  <si>
    <t>短期入所療養介護事業所（定員21人以上）</t>
    <phoneticPr fontId="5"/>
  </si>
  <si>
    <t>地域密着型介護老人福祉施設（定員20人以上）</t>
    <rPh sb="20" eb="21">
      <t>ジョウ</t>
    </rPh>
    <phoneticPr fontId="5"/>
  </si>
  <si>
    <t>/施設</t>
    <rPh sb="1" eb="3">
      <t>シセツ</t>
    </rPh>
    <phoneticPr fontId="5"/>
  </si>
  <si>
    <t>介護医療院（定員30人以上39人以下）</t>
    <phoneticPr fontId="5"/>
  </si>
  <si>
    <t>介護医療院（定員40人以上49人以下）</t>
    <phoneticPr fontId="5"/>
  </si>
  <si>
    <t>介護医療院（定員50人以上69人以下）</t>
    <phoneticPr fontId="5"/>
  </si>
  <si>
    <t>介護療養型医療施設（定員30人以上39人以下）</t>
    <phoneticPr fontId="5"/>
  </si>
  <si>
    <t>介護療養型医療施設（定員40人以上49人以下）</t>
    <phoneticPr fontId="5"/>
  </si>
  <si>
    <t>介護療養型医療施設（定員50人以上69人以下）</t>
    <phoneticPr fontId="5"/>
  </si>
  <si>
    <t>認知症対応型共同生活介護事業所（定員15人以上）</t>
    <phoneticPr fontId="5"/>
  </si>
  <si>
    <t>特定施設入居者生活介護（定員19人以下）</t>
    <phoneticPr fontId="5"/>
  </si>
  <si>
    <t>特定施設入居者生活介護（定員20人以上39人以下）</t>
    <phoneticPr fontId="5"/>
  </si>
  <si>
    <t>特定施設入居者生活介護（定員40人以上59人以下）</t>
    <phoneticPr fontId="5"/>
  </si>
  <si>
    <t>特定施設入居者生活介護（定員60人以上69人以下）</t>
    <phoneticPr fontId="5"/>
  </si>
  <si>
    <t>特定施設入居者生活介護（定員70人以上89人以下）</t>
    <phoneticPr fontId="5"/>
  </si>
  <si>
    <t>特定施設入居者生活介護（定員90人以上99人以下）</t>
    <phoneticPr fontId="5"/>
  </si>
  <si>
    <t>特定施設入居者生活介護（定員100人以上）</t>
    <phoneticPr fontId="5"/>
  </si>
  <si>
    <t>地域密着型特定施設入居者生活介護（定員19人以下）</t>
    <phoneticPr fontId="5"/>
  </si>
  <si>
    <t>地域密着型特定施設入居者生活介護（定員20人以上）</t>
    <phoneticPr fontId="5"/>
  </si>
  <si>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5"/>
  </si>
  <si>
    <t>誓　約　事　項</t>
    <rPh sb="0" eb="1">
      <t>チカイ</t>
    </rPh>
    <rPh sb="2" eb="3">
      <t>ヤク</t>
    </rPh>
    <rPh sb="4" eb="5">
      <t>コト</t>
    </rPh>
    <rPh sb="6" eb="7">
      <t>コウ</t>
    </rPh>
    <phoneticPr fontId="5"/>
  </si>
  <si>
    <t>口　座　情　報</t>
    <rPh sb="0" eb="1">
      <t>クチ</t>
    </rPh>
    <rPh sb="2" eb="3">
      <t>ザ</t>
    </rPh>
    <rPh sb="4" eb="5">
      <t>ジョウ</t>
    </rPh>
    <rPh sb="6" eb="7">
      <t>ホウ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</si>
  <si>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</si>
  <si>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</si>
  <si>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</si>
  <si>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　国保連合会に登録されている口座情報を本事業の振込に使用することに同意する。</t>
    <phoneticPr fontId="5"/>
  </si>
  <si>
    <t>　国保連合会に登録されている口座は債権譲渡されていない。</t>
    <phoneticPr fontId="5"/>
  </si>
  <si>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5"/>
  </si>
  <si>
    <t>サービス提供体制確保事業（介護サービス事業所・施設における感染防止対策支援事業）</t>
    <rPh sb="31" eb="33">
      <t>ボウシ</t>
    </rPh>
    <phoneticPr fontId="5"/>
  </si>
  <si>
    <t>介護医療院（定員70人以上）</t>
    <phoneticPr fontId="5"/>
  </si>
  <si>
    <t>介護療養型医療施設（定員70人以上）</t>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</si>
  <si>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</si>
  <si>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5"/>
  </si>
  <si>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5"/>
  </si>
  <si>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5"/>
  </si>
  <si>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5"/>
  </si>
  <si>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5"/>
  </si>
  <si>
    <t>記</t>
    <rPh sb="0" eb="1">
      <t>キ</t>
    </rPh>
    <phoneticPr fontId="5"/>
  </si>
  <si>
    <t>１．補助金申請額</t>
    <rPh sb="2" eb="5">
      <t>ホジョキン</t>
    </rPh>
    <rPh sb="5" eb="8">
      <t>シンセイガク</t>
    </rPh>
    <phoneticPr fontId="5"/>
  </si>
  <si>
    <t>本支店
出張所等名</t>
    <rPh sb="0" eb="3">
      <t>ホンシテン</t>
    </rPh>
    <rPh sb="4" eb="7">
      <t>シュッチョウショ</t>
    </rPh>
    <rPh sb="7" eb="8">
      <t>トウ</t>
    </rPh>
    <rPh sb="8" eb="9">
      <t>メイ</t>
    </rPh>
    <phoneticPr fontId="5"/>
  </si>
  <si>
    <t>預金種目</t>
    <rPh sb="0" eb="2">
      <t>ヨキン</t>
    </rPh>
    <rPh sb="2" eb="4">
      <t>シュモク</t>
    </rPh>
    <phoneticPr fontId="5"/>
  </si>
  <si>
    <t>口座番号</t>
    <rPh sb="0" eb="2">
      <t>コウザ</t>
    </rPh>
    <rPh sb="2" eb="4">
      <t>バンゴウ</t>
    </rPh>
    <phoneticPr fontId="5"/>
  </si>
  <si>
    <t>２．添付書類</t>
    <rPh sb="2" eb="4">
      <t>テンプ</t>
    </rPh>
    <rPh sb="4" eb="6">
      <t>ショルイ</t>
    </rPh>
    <phoneticPr fontId="5"/>
  </si>
  <si>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5"/>
  </si>
  <si>
    <t>沖縄県知事</t>
    <phoneticPr fontId="5"/>
  </si>
  <si>
    <t>申請者
（法人名）</t>
    <rPh sb="0" eb="3">
      <t>シンセイシャ</t>
    </rPh>
    <rPh sb="5" eb="7">
      <t>ホウジン</t>
    </rPh>
    <rPh sb="7" eb="8">
      <t>メイ</t>
    </rPh>
    <phoneticPr fontId="5"/>
  </si>
  <si>
    <t>その他</t>
    <rPh sb="2" eb="3">
      <t>タ</t>
    </rPh>
    <phoneticPr fontId="5"/>
  </si>
  <si>
    <t>パルスオキシメーター</t>
    <phoneticPr fontId="5"/>
  </si>
  <si>
    <t>パーティション</t>
    <phoneticPr fontId="5"/>
  </si>
  <si>
    <t>金融機関名</t>
    <rPh sb="0" eb="2">
      <t>キンユウ</t>
    </rPh>
    <rPh sb="2" eb="5">
      <t>キカンメイ</t>
    </rPh>
    <phoneticPr fontId="5"/>
  </si>
  <si>
    <t>マスク</t>
    <phoneticPr fontId="5"/>
  </si>
  <si>
    <t>消毒液等</t>
    <rPh sb="0" eb="3">
      <t>ショウドクエキ</t>
    </rPh>
    <rPh sb="3" eb="4">
      <t>トウ</t>
    </rPh>
    <phoneticPr fontId="5"/>
  </si>
  <si>
    <t>手袋</t>
    <rPh sb="0" eb="2">
      <t>テブクロ</t>
    </rPh>
    <phoneticPr fontId="5"/>
  </si>
  <si>
    <t>ガウン、使い捨てエプロン</t>
    <rPh sb="4" eb="5">
      <t>ツカ</t>
    </rPh>
    <rPh sb="6" eb="7">
      <t>ス</t>
    </rPh>
    <phoneticPr fontId="5"/>
  </si>
  <si>
    <t>フェイスシールド</t>
    <phoneticPr fontId="5"/>
  </si>
  <si>
    <t>アイゴーグル</t>
    <phoneticPr fontId="5"/>
  </si>
  <si>
    <t>ヘアーキャップ</t>
    <phoneticPr fontId="5"/>
  </si>
  <si>
    <t>シューズカバー</t>
    <phoneticPr fontId="5"/>
  </si>
  <si>
    <t>誓約事項</t>
    <rPh sb="0" eb="2">
      <t>セイヤク</t>
    </rPh>
    <rPh sb="2" eb="4">
      <t>ジコウ</t>
    </rPh>
    <phoneticPr fontId="5"/>
  </si>
  <si>
    <t>口座名義</t>
    <rPh sb="0" eb="2">
      <t>コウザ</t>
    </rPh>
    <rPh sb="2" eb="4">
      <t>メイギ</t>
    </rPh>
    <phoneticPr fontId="5"/>
  </si>
  <si>
    <t>３．補助金の振込先</t>
    <rPh sb="2" eb="5">
      <t>ホジョキン</t>
    </rPh>
    <rPh sb="6" eb="9">
      <t>フリコミサキ</t>
    </rPh>
    <phoneticPr fontId="5"/>
  </si>
  <si>
    <t>円</t>
    <rPh sb="0" eb="1">
      <t>エン</t>
    </rPh>
    <phoneticPr fontId="5"/>
  </si>
  <si>
    <t>事業所番号</t>
    <rPh sb="0" eb="3">
      <t>ジギョウショ</t>
    </rPh>
    <rPh sb="3" eb="5">
      <t>バンゴウ</t>
    </rPh>
    <phoneticPr fontId="5"/>
  </si>
  <si>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5"/>
  </si>
  <si>
    <t>沖縄市</t>
  </si>
  <si>
    <t>別紙２　事業所別個票</t>
    <rPh sb="0" eb="2">
      <t>ベッシ</t>
    </rPh>
    <rPh sb="4" eb="7">
      <t>ジギョウショ</t>
    </rPh>
    <rPh sb="7" eb="8">
      <t>ベツ</t>
    </rPh>
    <rPh sb="8" eb="10">
      <t>コヒョウ</t>
    </rPh>
    <phoneticPr fontId="5"/>
  </si>
  <si>
    <t>申請額（円）</t>
    <rPh sb="0" eb="3">
      <t>シンセイガク</t>
    </rPh>
    <rPh sb="4" eb="5">
      <t>エン</t>
    </rPh>
    <phoneticPr fontId="5"/>
  </si>
  <si>
    <t>申請内容　内訳</t>
    <phoneticPr fontId="5"/>
  </si>
  <si>
    <t>申請金額</t>
    <phoneticPr fontId="5"/>
  </si>
  <si>
    <t>別紙１　総括表</t>
    <rPh sb="0" eb="2">
      <t>ベッシ</t>
    </rPh>
    <rPh sb="4" eb="6">
      <t>ソウカツ</t>
    </rPh>
    <rPh sb="6" eb="7">
      <t>ヒョウ</t>
    </rPh>
    <phoneticPr fontId="5"/>
  </si>
  <si>
    <t>申請者</t>
    <rPh sb="0" eb="3">
      <t>シンセイシャ</t>
    </rPh>
    <phoneticPr fontId="5"/>
  </si>
  <si>
    <t>法人名称</t>
    <phoneticPr fontId="5"/>
  </si>
  <si>
    <t>フリガナ</t>
    <phoneticPr fontId="5"/>
  </si>
  <si>
    <t>所在地</t>
    <phoneticPr fontId="5"/>
  </si>
  <si>
    <t>代表者の職・氏名</t>
    <phoneticPr fontId="5"/>
  </si>
  <si>
    <t>申請に関する担当者</t>
    <phoneticPr fontId="5"/>
  </si>
  <si>
    <t>所在市町村</t>
    <rPh sb="0" eb="2">
      <t>ショザイ</t>
    </rPh>
    <rPh sb="2" eb="5">
      <t>シチョウソン</t>
    </rPh>
    <phoneticPr fontId="5"/>
  </si>
  <si>
    <t>E-mail</t>
  </si>
  <si>
    <t>円</t>
    <rPh sb="0" eb="1">
      <t>エン</t>
    </rPh>
    <phoneticPr fontId="5"/>
  </si>
  <si>
    <t>　円</t>
    <rPh sb="1" eb="2">
      <t>エン</t>
    </rPh>
    <phoneticPr fontId="5"/>
  </si>
  <si>
    <t>申請額合計</t>
    <phoneticPr fontId="5"/>
  </si>
  <si>
    <t>普通</t>
    <rPh sb="0" eb="2">
      <t>フツウ</t>
    </rPh>
    <phoneticPr fontId="5"/>
  </si>
  <si>
    <t>当座</t>
    <rPh sb="0" eb="2">
      <t>トウザ</t>
    </rPh>
    <phoneticPr fontId="5"/>
  </si>
  <si>
    <t>経費区分</t>
    <rPh sb="0" eb="2">
      <t>ケイヒ</t>
    </rPh>
    <rPh sb="2" eb="4">
      <t>クブン</t>
    </rPh>
    <phoneticPr fontId="5"/>
  </si>
  <si>
    <t>経費の内容（製品の概要、用途等）</t>
    <rPh sb="0" eb="2">
      <t>ケイヒ</t>
    </rPh>
    <rPh sb="3" eb="5">
      <t>ナイヨウ</t>
    </rPh>
    <rPh sb="6" eb="8">
      <t>セイヒン</t>
    </rPh>
    <rPh sb="9" eb="11">
      <t>ガイヨウ</t>
    </rPh>
    <rPh sb="12" eb="14">
      <t>ヨウト</t>
    </rPh>
    <rPh sb="14" eb="15">
      <t>トウ</t>
    </rPh>
    <phoneticPr fontId="5"/>
  </si>
  <si>
    <t>合計</t>
    <rPh sb="0" eb="2">
      <t>ゴウケイ</t>
    </rPh>
    <phoneticPr fontId="5"/>
  </si>
  <si>
    <t>所要額（円）</t>
    <rPh sb="0" eb="3">
      <t>ショヨウガク</t>
    </rPh>
    <rPh sb="4" eb="5">
      <t>エン</t>
    </rPh>
    <phoneticPr fontId="5"/>
  </si>
  <si>
    <t>事業所の名称</t>
    <rPh sb="0" eb="3">
      <t>ジギョウショ</t>
    </rPh>
    <rPh sb="4" eb="6">
      <t>メイショウ</t>
    </rPh>
    <phoneticPr fontId="5"/>
  </si>
  <si>
    <t>事業所の所在地</t>
    <rPh sb="0" eb="3">
      <t>ジギョウショ</t>
    </rPh>
    <rPh sb="4" eb="7">
      <t>ショザイチ</t>
    </rPh>
    <phoneticPr fontId="5"/>
  </si>
  <si>
    <t>有</t>
    <rPh sb="0" eb="1">
      <t>ア</t>
    </rPh>
    <phoneticPr fontId="5"/>
  </si>
  <si>
    <t>無</t>
    <rPh sb="0" eb="1">
      <t>ナ</t>
    </rPh>
    <phoneticPr fontId="5"/>
  </si>
  <si>
    <t>(別紙２）事業所別個票</t>
    <rPh sb="1" eb="3">
      <t>ベッシ</t>
    </rPh>
    <rPh sb="5" eb="8">
      <t>ジギョウショ</t>
    </rPh>
    <rPh sb="8" eb="9">
      <t>ベツ</t>
    </rPh>
    <rPh sb="9" eb="11">
      <t>コヒョウ</t>
    </rPh>
    <phoneticPr fontId="5"/>
  </si>
  <si>
    <t>選定額</t>
    <rPh sb="0" eb="2">
      <t>センテイ</t>
    </rPh>
    <rPh sb="2" eb="3">
      <t>ガク</t>
    </rPh>
    <phoneticPr fontId="5"/>
  </si>
  <si>
    <t>所要額</t>
    <rPh sb="0" eb="3">
      <t>ショヨウガク</t>
    </rPh>
    <phoneticPr fontId="5"/>
  </si>
  <si>
    <t>基準額</t>
    <rPh sb="0" eb="3">
      <t>キジュンガク</t>
    </rPh>
    <phoneticPr fontId="5"/>
  </si>
  <si>
    <t>A-</t>
    <phoneticPr fontId="5"/>
  </si>
  <si>
    <t>B-</t>
    <phoneticPr fontId="5"/>
  </si>
  <si>
    <t>C-</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</si>
  <si>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</si>
  <si>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</si>
  <si>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</si>
  <si>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</si>
  <si>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</si>
  <si>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</si>
  <si>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</si>
  <si>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</si>
  <si>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</si>
  <si>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</si>
  <si>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</si>
  <si>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</si>
  <si>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</si>
  <si>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</si>
  <si>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</si>
  <si>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</si>
  <si>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</si>
  <si>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</si>
  <si>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</si>
  <si>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</si>
  <si>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</si>
  <si>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</si>
  <si>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</si>
  <si>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</si>
  <si>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</si>
  <si>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</si>
  <si>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</si>
  <si>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</si>
  <si>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</si>
  <si>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</si>
  <si>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</si>
  <si>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</si>
  <si>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</si>
  <si>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</si>
  <si>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</si>
  <si>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</si>
  <si>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</si>
  <si>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</si>
  <si>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</si>
  <si>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</si>
  <si>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</si>
  <si>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</si>
  <si>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</si>
  <si>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</si>
  <si>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</si>
  <si>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</si>
  <si>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</si>
  <si>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</si>
  <si>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</si>
  <si>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</si>
  <si>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担当者連絡先</t>
    <rPh sb="0" eb="3">
      <t>タントウシャ</t>
    </rPh>
    <phoneticPr fontId="5"/>
  </si>
  <si>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</si>
  <si>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</si>
  <si>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</si>
  <si>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</si>
  <si>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</si>
  <si>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</si>
  <si>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</si>
  <si>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</si>
  <si>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</si>
  <si>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</si>
  <si>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</si>
  <si>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</si>
  <si>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</si>
  <si>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</si>
  <si>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</si>
  <si>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</si>
  <si>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</si>
  <si>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</si>
  <si>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</si>
  <si>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</si>
  <si>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</si>
  <si>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</si>
  <si>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</si>
  <si>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</si>
  <si>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</si>
  <si>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</si>
  <si>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</si>
  <si>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</si>
  <si>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</si>
  <si>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</si>
  <si>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</si>
  <si>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</si>
  <si>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</si>
  <si>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</si>
  <si>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</si>
  <si>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</si>
  <si>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</si>
  <si>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</si>
  <si>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</si>
  <si>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</si>
  <si>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（別紙１）総括表</t>
    <rPh sb="1" eb="3">
      <t>ベッシ</t>
    </rPh>
    <rPh sb="5" eb="7">
      <t>ソウカツ</t>
    </rPh>
    <rPh sb="7" eb="8">
      <t>ヒョウ</t>
    </rPh>
    <phoneticPr fontId="5"/>
  </si>
  <si>
    <t>代表者
（職・氏名）</t>
    <rPh sb="0" eb="3">
      <t>ダイヒョウシャ</t>
    </rPh>
    <rPh sb="5" eb="6">
      <t>ショク</t>
    </rPh>
    <rPh sb="7" eb="9">
      <t>シメイ</t>
    </rPh>
    <phoneticPr fontId="5"/>
  </si>
  <si>
    <t>施設名</t>
    <phoneticPr fontId="5"/>
  </si>
  <si>
    <t>集計用データ</t>
    <rPh sb="0" eb="2">
      <t>シュウケイ</t>
    </rPh>
    <rPh sb="2" eb="3">
      <t>ヨウ</t>
    </rPh>
    <phoneticPr fontId="5"/>
  </si>
  <si>
    <t>公立・
私立の別</t>
    <phoneticPr fontId="5"/>
  </si>
  <si>
    <t>設置主体</t>
    <phoneticPr fontId="5"/>
  </si>
  <si>
    <t>所在市区町村名</t>
    <phoneticPr fontId="5"/>
  </si>
  <si>
    <t>対象経費支出予定額</t>
    <rPh sb="0" eb="2">
      <t>タイショウ</t>
    </rPh>
    <rPh sb="2" eb="4">
      <t>ケイヒ</t>
    </rPh>
    <rPh sb="4" eb="6">
      <t>シシュツ</t>
    </rPh>
    <rPh sb="6" eb="8">
      <t>ヨテイ</t>
    </rPh>
    <rPh sb="8" eb="9">
      <t>ガク</t>
    </rPh>
    <phoneticPr fontId="45"/>
  </si>
  <si>
    <t>国庫補助基準額</t>
    <rPh sb="0" eb="2">
      <t>コッコ</t>
    </rPh>
    <rPh sb="2" eb="4">
      <t>ホジョ</t>
    </rPh>
    <rPh sb="4" eb="7">
      <t>キジュンガク</t>
    </rPh>
    <phoneticPr fontId="5"/>
  </si>
  <si>
    <t>自治体補助額</t>
    <rPh sb="0" eb="3">
      <t>ジチタイ</t>
    </rPh>
    <rPh sb="3" eb="6">
      <t>ホジョガク</t>
    </rPh>
    <phoneticPr fontId="5"/>
  </si>
  <si>
    <t>購入日</t>
    <phoneticPr fontId="5"/>
  </si>
  <si>
    <t>事業所名</t>
    <rPh sb="0" eb="3">
      <t>ジギョウショ</t>
    </rPh>
    <rPh sb="3" eb="4">
      <t>メイ</t>
    </rPh>
    <phoneticPr fontId="5"/>
  </si>
  <si>
    <t>第１号様式（第５条関係）</t>
    <rPh sb="0" eb="1">
      <t>ダイ</t>
    </rPh>
    <rPh sb="2" eb="3">
      <t>ゴウ</t>
    </rPh>
    <rPh sb="3" eb="5">
      <t>ヨウシキ</t>
    </rPh>
    <rPh sb="6" eb="7">
      <t>ダイ</t>
    </rPh>
    <rPh sb="8" eb="9">
      <t>ジョウ</t>
    </rPh>
    <rPh sb="9" eb="11">
      <t>カンケイ</t>
    </rPh>
    <phoneticPr fontId="5"/>
  </si>
  <si>
    <t>製品の購入日</t>
    <rPh sb="0" eb="2">
      <t>セイヒン</t>
    </rPh>
    <rPh sb="3" eb="6">
      <t>コウニュウビ</t>
    </rPh>
    <phoneticPr fontId="5"/>
  </si>
  <si>
    <t>申請額(選定額×3/4)</t>
    <rPh sb="0" eb="3">
      <t>シンセイガク</t>
    </rPh>
    <rPh sb="4" eb="6">
      <t>センテイ</t>
    </rPh>
    <rPh sb="6" eb="7">
      <t>ガク</t>
    </rPh>
    <phoneticPr fontId="5"/>
  </si>
  <si>
    <t>施設種別</t>
    <rPh sb="0" eb="2">
      <t>シセツ</t>
    </rPh>
    <rPh sb="2" eb="4">
      <t>シュベツ</t>
    </rPh>
    <phoneticPr fontId="5"/>
  </si>
  <si>
    <t>需用費</t>
    <rPh sb="0" eb="3">
      <t>ジュヨウヒ</t>
    </rPh>
    <phoneticPr fontId="5"/>
  </si>
  <si>
    <t>委託料</t>
    <rPh sb="0" eb="3">
      <t>イタクリョウ</t>
    </rPh>
    <phoneticPr fontId="5"/>
  </si>
  <si>
    <t>備品購入費</t>
    <rPh sb="0" eb="5">
      <t>ビヒンコウニュウヒ</t>
    </rPh>
    <phoneticPr fontId="5"/>
  </si>
  <si>
    <t>事業所合計</t>
    <rPh sb="0" eb="3">
      <t>ジギョウショ</t>
    </rPh>
    <rPh sb="3" eb="5">
      <t>ゴウケイ</t>
    </rPh>
    <phoneticPr fontId="5"/>
  </si>
  <si>
    <t>個表計</t>
    <rPh sb="0" eb="1">
      <t>コ</t>
    </rPh>
    <rPh sb="1" eb="2">
      <t>ヒョウ</t>
    </rPh>
    <rPh sb="2" eb="3">
      <t>ケイ</t>
    </rPh>
    <phoneticPr fontId="5"/>
  </si>
  <si>
    <t>こどもの性被害防止対策支援事業（障害福祉課）</t>
    <rPh sb="4" eb="15">
      <t>セイヒガイボウシタイサクシエンジギョウ</t>
    </rPh>
    <rPh sb="16" eb="21">
      <t>ショウガイフクシカ</t>
    </rPh>
    <phoneticPr fontId="5"/>
  </si>
  <si>
    <t>役務費</t>
    <rPh sb="0" eb="3">
      <t>エキムヒ</t>
    </rPh>
    <phoneticPr fontId="5"/>
  </si>
  <si>
    <t>こどもの性被害防止対策支援事業補助金（障害福祉課）交付申請書</t>
    <rPh sb="4" eb="15">
      <t>セイヒガイボウシタイサクシエンジギョウ</t>
    </rPh>
    <rPh sb="15" eb="18">
      <t>ホジョキン</t>
    </rPh>
    <rPh sb="19" eb="24">
      <t>ショウガイフクシカ</t>
    </rPh>
    <rPh sb="25" eb="27">
      <t>コウフ</t>
    </rPh>
    <rPh sb="27" eb="30">
      <t>シンセイショ</t>
    </rPh>
    <phoneticPr fontId="5"/>
  </si>
  <si>
    <t>　こどもの性被害防止対策支援事業補助金（障害福祉課）として下記金額を交付されたく、こどもの性被害防止対策支援事業補助金（障害福祉課）交付要綱第５条第１項の規定に基づき、関係書類を添えて下記の通り申請します。</t>
    <rPh sb="5" eb="16">
      <t>セイヒガイボウシタイサクシエンジギョウ</t>
    </rPh>
    <rPh sb="16" eb="19">
      <t>ホジョキン</t>
    </rPh>
    <rPh sb="20" eb="25">
      <t>ショウガイフクシカ</t>
    </rPh>
    <rPh sb="45" eb="56">
      <t>セイヒガイボウシタイサクシエンジギョウ</t>
    </rPh>
    <rPh sb="56" eb="59">
      <t>ホジョキン</t>
    </rPh>
    <rPh sb="60" eb="65">
      <t>ショウガイフクシカ</t>
    </rPh>
    <phoneticPr fontId="5"/>
  </si>
  <si>
    <t>施設種別</t>
    <rPh sb="0" eb="4">
      <t>シセツシュベツ</t>
    </rPh>
    <phoneticPr fontId="5"/>
  </si>
  <si>
    <t>児童発達支援センター</t>
    <rPh sb="0" eb="6">
      <t>ジドウハッタツシエン</t>
    </rPh>
    <phoneticPr fontId="5"/>
  </si>
  <si>
    <t>児童発達支援事業所</t>
    <rPh sb="0" eb="6">
      <t>ジドウハッタツシエン</t>
    </rPh>
    <rPh sb="6" eb="9">
      <t>ジギョウショ</t>
    </rPh>
    <phoneticPr fontId="5"/>
  </si>
  <si>
    <t>放課後等デイサービス事業所</t>
    <rPh sb="0" eb="4">
      <t>ホウカゴトウ</t>
    </rPh>
    <rPh sb="10" eb="13">
      <t>ジギョウショ</t>
    </rPh>
    <phoneticPr fontId="5"/>
  </si>
  <si>
    <t>指定福祉型障害児入所施設</t>
    <rPh sb="0" eb="2">
      <t>シテイ</t>
    </rPh>
    <rPh sb="2" eb="4">
      <t>フクシ</t>
    </rPh>
    <rPh sb="4" eb="5">
      <t>ガタ</t>
    </rPh>
    <rPh sb="5" eb="8">
      <t>ショウガイジ</t>
    </rPh>
    <rPh sb="8" eb="12">
      <t>ニュウショシセツ</t>
    </rPh>
    <phoneticPr fontId="5"/>
  </si>
  <si>
    <t>指定医療型障害児入所施設</t>
    <rPh sb="0" eb="2">
      <t>シテイ</t>
    </rPh>
    <rPh sb="2" eb="4">
      <t>イリョウ</t>
    </rPh>
    <rPh sb="4" eb="5">
      <t>ガタ</t>
    </rPh>
    <rPh sb="5" eb="8">
      <t>ショウガイジ</t>
    </rPh>
    <rPh sb="8" eb="12">
      <t>ニュウショシセツ</t>
    </rPh>
    <phoneticPr fontId="5"/>
  </si>
  <si>
    <t>指定障害児入所施設等</t>
    <rPh sb="0" eb="2">
      <t>シテイ</t>
    </rPh>
    <rPh sb="2" eb="4">
      <t>ショウガイ</t>
    </rPh>
    <rPh sb="4" eb="5">
      <t>ジ</t>
    </rPh>
    <rPh sb="5" eb="10">
      <t>ニュウショシセツトウ</t>
    </rPh>
    <phoneticPr fontId="5"/>
  </si>
  <si>
    <t>　申請に当たって、法人で各事業所分を取りまとめて一括申請を行っている。また、施設種別・申請金額等の申請内容に相違ない。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rPh sb="38" eb="4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</si>
</sst>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b/>
      <sz val="11"/>
      <color indexed="8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2"/>
      <color theme="1"/>
      <name val="ＭＳ ゴシック"/>
      <family val="3"/>
      <charset val="128"/>
    </font>
    <font>
      <b/>
      <sz val="14"/>
      <color theme="1"/>
      <name val="ＭＳ ゴシック"/>
      <family val="3"/>
      <charset val="128"/>
    </font>
    <font>
      <sz val="6"/>
      <name val="ＭＳ Ｐゴシック"/>
      <family val="2"/>
      <charset val="128"/>
      <scheme val="minor"/>
    </font>
    <font>
      <sz val="14"/>
      <color theme="1"/>
      <name val="ＭＳ Ｐ明朝"/>
      <family val="1"/>
      <charset val="128"/>
    </font>
    <font>
      <b/>
      <sz val="11"/>
      <color theme="1"/>
      <name val="ＭＳ Ｐゴシック"/>
      <family val="3"/>
      <charset val="128"/>
    </font>
    <font>
      <sz val="11"/>
      <name val="ＭＳ 明朝"/>
      <family val="1"/>
      <charset val="128"/>
    </font>
    <font>
      <sz val="10"/>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83">
    <xf numFmtId="0" fontId="0" fillId="0" borderId="0" xfId="0">
      <alignment vertical="center"/>
    </xf>
    <xf numFmtId="0" fontId="1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178" fontId="12" fillId="0" borderId="19" xfId="0" applyNumberFormat="1" applyFont="1" applyBorder="1" applyAlignment="1">
      <alignment horizontal="center" vertical="center" shrinkToFit="1"/>
    </xf>
    <xf numFmtId="0" fontId="18" fillId="0" borderId="0" xfId="0" applyFont="1">
      <alignment vertical="center"/>
    </xf>
    <xf numFmtId="0" fontId="18" fillId="0" borderId="0" xfId="0" applyFont="1" applyAlignment="1">
      <alignment horizontal="left" vertical="top"/>
    </xf>
    <xf numFmtId="0" fontId="7" fillId="0" borderId="0" xfId="0" applyFont="1">
      <alignment vertical="center"/>
    </xf>
    <xf numFmtId="0" fontId="8" fillId="0" borderId="0" xfId="0" applyFont="1" applyAlignment="1">
      <alignment horizontal="left" vertical="top"/>
    </xf>
    <xf numFmtId="0" fontId="24" fillId="0" borderId="0" xfId="0" applyFont="1">
      <alignment vertical="center"/>
    </xf>
    <xf numFmtId="0" fontId="18" fillId="0" borderId="19" xfId="0" applyFont="1" applyBorder="1" applyAlignment="1">
      <alignment horizontal="center" vertical="center" shrinkToFit="1"/>
    </xf>
    <xf numFmtId="49" fontId="8" fillId="0" borderId="19" xfId="0" applyNumberFormat="1" applyFont="1" applyBorder="1" applyAlignment="1">
      <alignment horizontal="center" vertical="top"/>
    </xf>
    <xf numFmtId="0" fontId="8" fillId="0" borderId="19" xfId="0" applyFont="1" applyBorder="1" applyAlignment="1">
      <alignment horizontal="center" vertical="top"/>
    </xf>
    <xf numFmtId="0" fontId="18" fillId="0" borderId="19" xfId="0" applyFont="1" applyBorder="1" applyAlignment="1">
      <alignment horizontal="center" vertical="center"/>
    </xf>
    <xf numFmtId="49" fontId="13" fillId="0" borderId="19" xfId="0" applyNumberFormat="1" applyFont="1" applyBorder="1" applyAlignment="1">
      <alignment horizontal="left" vertical="center" wrapText="1"/>
    </xf>
    <xf numFmtId="0" fontId="13" fillId="0" borderId="19" xfId="0" applyFont="1" applyBorder="1" applyAlignment="1">
      <alignment horizontal="left" vertical="center" wrapText="1"/>
    </xf>
    <xf numFmtId="49" fontId="13" fillId="0" borderId="14" xfId="0" applyNumberFormat="1" applyFont="1" applyBorder="1" applyAlignment="1">
      <alignment vertical="center" wrapText="1"/>
    </xf>
    <xf numFmtId="0" fontId="13" fillId="0" borderId="14" xfId="0" applyFont="1" applyBorder="1" applyAlignment="1">
      <alignment horizontal="left" vertical="center" wrapText="1"/>
    </xf>
    <xf numFmtId="0" fontId="13" fillId="0" borderId="14" xfId="0" applyFont="1" applyBorder="1" applyAlignment="1">
      <alignment vertical="center" wrapText="1"/>
    </xf>
    <xf numFmtId="0" fontId="19" fillId="0" borderId="19" xfId="0" applyFont="1" applyBorder="1" applyAlignment="1">
      <alignment horizontal="left" vertical="center" wrapText="1"/>
    </xf>
    <xf numFmtId="0" fontId="12" fillId="0" borderId="0" xfId="0" applyFont="1" applyAlignment="1">
      <alignment horizontal="center" vertical="center"/>
    </xf>
    <xf numFmtId="0" fontId="0" fillId="0" borderId="0" xfId="0" applyAlignment="1">
      <alignment vertical="top"/>
    </xf>
    <xf numFmtId="0" fontId="12" fillId="0" borderId="0" xfId="0" applyFont="1" applyAlignment="1">
      <alignment horizontal="left" vertical="center"/>
    </xf>
    <xf numFmtId="178" fontId="12" fillId="0" borderId="1" xfId="0" applyNumberFormat="1" applyFont="1" applyBorder="1" applyAlignment="1">
      <alignment vertical="center" shrinkToFit="1"/>
    </xf>
    <xf numFmtId="0" fontId="11"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21" fillId="4" borderId="26"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32" xfId="0" applyFont="1" applyBorder="1">
      <alignment vertical="center"/>
    </xf>
    <xf numFmtId="38" fontId="10" fillId="0" borderId="0" xfId="0" applyNumberFormat="1" applyFont="1">
      <alignment vertical="center"/>
    </xf>
    <xf numFmtId="176" fontId="10" fillId="0" borderId="0" xfId="0" applyNumberFormat="1" applyFont="1">
      <alignment vertical="center"/>
    </xf>
    <xf numFmtId="0" fontId="10" fillId="0" borderId="8" xfId="0" applyFont="1" applyBorder="1">
      <alignment vertical="center"/>
    </xf>
    <xf numFmtId="38" fontId="10" fillId="0" borderId="8" xfId="0" applyNumberFormat="1" applyFont="1" applyBorder="1">
      <alignment vertical="center"/>
    </xf>
    <xf numFmtId="0" fontId="29" fillId="0" borderId="26" xfId="0" applyFont="1" applyBorder="1" applyAlignment="1">
      <alignment horizontal="center" vertical="center"/>
    </xf>
    <xf numFmtId="0" fontId="32" fillId="0" borderId="0" xfId="0" applyFont="1" applyAlignment="1">
      <alignment horizontal="center" vertical="center"/>
    </xf>
    <xf numFmtId="0" fontId="31" fillId="0" borderId="0" xfId="0" applyFont="1" applyProtection="1">
      <alignment vertical="center"/>
      <protection locked="0"/>
    </xf>
    <xf numFmtId="0" fontId="32" fillId="0" borderId="0" xfId="0" applyFont="1">
      <alignment vertical="center"/>
    </xf>
    <xf numFmtId="0" fontId="25" fillId="0" borderId="0" xfId="0" applyFont="1">
      <alignment vertical="center"/>
    </xf>
    <xf numFmtId="0" fontId="12" fillId="3" borderId="3" xfId="0" applyFont="1" applyFill="1" applyBorder="1" applyAlignment="1">
      <alignment horizontal="center" vertical="center" wrapText="1"/>
    </xf>
    <xf numFmtId="0" fontId="12" fillId="0" borderId="3" xfId="0" applyFont="1" applyBorder="1">
      <alignment vertical="center"/>
    </xf>
    <xf numFmtId="0" fontId="13" fillId="0" borderId="0" xfId="0" applyFont="1" applyAlignment="1">
      <alignment horizontal="center" vertical="center" textRotation="255"/>
    </xf>
    <xf numFmtId="0" fontId="14" fillId="0" borderId="3" xfId="0" applyFont="1" applyBorder="1">
      <alignment vertical="center"/>
    </xf>
    <xf numFmtId="0" fontId="13" fillId="3" borderId="13" xfId="0" applyFont="1" applyFill="1" applyBorder="1">
      <alignment vertical="center"/>
    </xf>
    <xf numFmtId="0" fontId="13" fillId="3" borderId="13" xfId="0" applyFont="1" applyFill="1" applyBorder="1" applyAlignment="1">
      <alignment horizontal="center" vertical="center"/>
    </xf>
    <xf numFmtId="0" fontId="13" fillId="3" borderId="38" xfId="0" applyFont="1" applyFill="1" applyBorder="1">
      <alignment vertical="center"/>
    </xf>
    <xf numFmtId="0" fontId="13" fillId="3" borderId="8" xfId="0" applyFont="1" applyFill="1" applyBorder="1">
      <alignment vertical="center"/>
    </xf>
    <xf numFmtId="0" fontId="13" fillId="3" borderId="8" xfId="0" applyFont="1" applyFill="1" applyBorder="1" applyAlignment="1">
      <alignment horizontal="center" vertical="center"/>
    </xf>
    <xf numFmtId="0" fontId="13" fillId="3" borderId="12" xfId="0" applyFont="1" applyFill="1" applyBorder="1">
      <alignment vertical="center"/>
    </xf>
    <xf numFmtId="0" fontId="13" fillId="3" borderId="2" xfId="0" applyFont="1" applyFill="1" applyBorder="1">
      <alignment vertical="center"/>
    </xf>
    <xf numFmtId="0" fontId="13" fillId="3" borderId="3" xfId="0" applyFont="1" applyFill="1" applyBorder="1">
      <alignment vertical="center"/>
    </xf>
    <xf numFmtId="0" fontId="21" fillId="4" borderId="19" xfId="0" applyFont="1" applyFill="1" applyBorder="1" applyAlignment="1" applyProtection="1">
      <alignment horizontal="center" vertical="center"/>
      <protection locked="0"/>
    </xf>
    <xf numFmtId="176" fontId="0" fillId="0" borderId="0" xfId="0" applyNumberFormat="1">
      <alignment vertical="center"/>
    </xf>
    <xf numFmtId="0" fontId="16" fillId="0" borderId="0" xfId="0" applyFont="1">
      <alignment vertical="center"/>
    </xf>
    <xf numFmtId="0" fontId="13" fillId="0" borderId="0" xfId="0" applyFont="1" applyAlignment="1">
      <alignment vertical="center" textRotation="255"/>
    </xf>
    <xf numFmtId="178" fontId="12" fillId="0" borderId="1" xfId="0" applyNumberFormat="1" applyFont="1" applyBorder="1" applyAlignment="1">
      <alignment horizontal="center" vertical="center" shrinkToFit="1"/>
    </xf>
    <xf numFmtId="0" fontId="0" fillId="0" borderId="0" xfId="0" quotePrefix="1">
      <alignment vertical="center"/>
    </xf>
    <xf numFmtId="0" fontId="42" fillId="0" borderId="19" xfId="0" applyFont="1" applyBorder="1">
      <alignment vertical="center"/>
    </xf>
    <xf numFmtId="0" fontId="12" fillId="0" borderId="19" xfId="0" applyFont="1" applyBorder="1" applyAlignment="1">
      <alignment vertical="center" wrapText="1"/>
    </xf>
    <xf numFmtId="0" fontId="12" fillId="0" borderId="19" xfId="0" applyFont="1" applyBorder="1">
      <alignment vertical="center"/>
    </xf>
    <xf numFmtId="38" fontId="18" fillId="0" borderId="19" xfId="4" applyFont="1" applyBorder="1" applyAlignment="1">
      <alignment horizontal="center" vertical="center" wrapText="1"/>
    </xf>
    <xf numFmtId="180" fontId="12" fillId="0" borderId="19" xfId="0" applyNumberFormat="1" applyFont="1" applyBorder="1">
      <alignment vertical="center"/>
    </xf>
    <xf numFmtId="0" fontId="12" fillId="3" borderId="19" xfId="0" applyFont="1" applyFill="1" applyBorder="1" applyAlignment="1">
      <alignment horizontal="center" vertical="center"/>
    </xf>
    <xf numFmtId="178" fontId="12" fillId="0" borderId="1" xfId="0" applyNumberFormat="1" applyFont="1" applyBorder="1" applyAlignment="1">
      <alignment horizontal="left" vertical="center" shrinkToFit="1"/>
    </xf>
    <xf numFmtId="0" fontId="13" fillId="3" borderId="2" xfId="0" applyFont="1" applyFill="1" applyBorder="1" applyAlignment="1">
      <alignment horizontal="center" vertical="center"/>
    </xf>
    <xf numFmtId="0" fontId="48" fillId="0" borderId="0" xfId="0" applyFont="1">
      <alignment vertical="center"/>
    </xf>
    <xf numFmtId="0" fontId="31" fillId="0" borderId="0" xfId="0" applyFont="1">
      <alignment vertical="center"/>
    </xf>
    <xf numFmtId="0" fontId="48" fillId="0" borderId="8" xfId="0" applyFont="1" applyBorder="1">
      <alignment vertical="center"/>
    </xf>
    <xf numFmtId="49" fontId="31" fillId="0" borderId="0" xfId="0" applyNumberFormat="1" applyFont="1">
      <alignment vertical="center"/>
    </xf>
    <xf numFmtId="178" fontId="12" fillId="0" borderId="3" xfId="4" applyNumberFormat="1" applyFont="1" applyFill="1" applyBorder="1" applyAlignment="1" applyProtection="1">
      <alignment vertical="center" shrinkToFit="1"/>
    </xf>
    <xf numFmtId="0" fontId="13" fillId="0" borderId="1" xfId="0" applyFont="1" applyBorder="1" applyAlignment="1">
      <alignment vertical="center" shrinkToFit="1"/>
    </xf>
    <xf numFmtId="0" fontId="13" fillId="0" borderId="3" xfId="0" applyFont="1" applyBorder="1" applyAlignment="1">
      <alignment vertical="center" shrinkToFit="1"/>
    </xf>
    <xf numFmtId="0" fontId="13" fillId="0" borderId="0" xfId="0" applyFont="1" applyAlignment="1">
      <alignment vertical="center" shrinkToFit="1"/>
    </xf>
    <xf numFmtId="0" fontId="14" fillId="0" borderId="3" xfId="0" applyFont="1" applyBorder="1" applyAlignment="1">
      <alignment vertical="center" shrinkToFit="1"/>
    </xf>
    <xf numFmtId="0" fontId="14" fillId="0" borderId="2" xfId="0" applyFont="1" applyBorder="1" applyAlignment="1">
      <alignment vertical="center" shrinkToFit="1"/>
    </xf>
    <xf numFmtId="0" fontId="14" fillId="0" borderId="24" xfId="0" applyFont="1" applyBorder="1" applyAlignment="1">
      <alignment vertical="center" shrinkToFit="1"/>
    </xf>
    <xf numFmtId="0" fontId="13" fillId="4" borderId="5" xfId="0" applyFont="1" applyFill="1" applyBorder="1">
      <alignment vertical="center"/>
    </xf>
    <xf numFmtId="180" fontId="12" fillId="0" borderId="19" xfId="0" applyNumberFormat="1" applyFont="1" applyBorder="1" applyAlignment="1">
      <alignment vertical="center" shrinkToFit="1"/>
    </xf>
    <xf numFmtId="0" fontId="12" fillId="4" borderId="13"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0" fontId="12" fillId="4" borderId="36" xfId="0" applyFont="1" applyFill="1" applyBorder="1" applyProtection="1">
      <alignment vertical="center"/>
      <protection locked="0"/>
    </xf>
    <xf numFmtId="0" fontId="12" fillId="4" borderId="13" xfId="0" applyFont="1" applyFill="1" applyBorder="1" applyProtection="1">
      <alignment vertical="center"/>
      <protection locked="0"/>
    </xf>
    <xf numFmtId="0" fontId="12" fillId="4" borderId="13" xfId="0" applyFont="1" applyFill="1" applyBorder="1" applyAlignment="1" applyProtection="1">
      <alignment horizontal="right" vertical="center"/>
      <protection locked="0"/>
    </xf>
    <xf numFmtId="0" fontId="0" fillId="0" borderId="0" xfId="0" applyAlignment="1">
      <alignment vertical="center" shrinkToFit="1"/>
    </xf>
    <xf numFmtId="0" fontId="13" fillId="4" borderId="0" xfId="0" applyFont="1" applyFill="1" applyAlignment="1" applyProtection="1">
      <alignment horizontal="center" vertical="center"/>
      <protection locked="0"/>
    </xf>
    <xf numFmtId="0" fontId="13" fillId="0" borderId="0" xfId="0" applyFont="1" applyAlignment="1">
      <alignment horizontal="left" vertical="center" wrapText="1" shrinkToFit="1"/>
    </xf>
    <xf numFmtId="0" fontId="25" fillId="0" borderId="0" xfId="0" applyFont="1" applyAlignment="1">
      <alignment horizontal="left" vertical="center" shrinkToFit="1"/>
    </xf>
    <xf numFmtId="0" fontId="48"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wrapText="1" shrinkToFit="1"/>
    </xf>
    <xf numFmtId="0" fontId="47" fillId="0" borderId="0" xfId="0" applyFont="1" applyAlignment="1">
      <alignment horizontal="center" vertical="center"/>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0" xfId="0" applyFont="1" applyFill="1" applyAlignment="1">
      <alignment horizontal="center" vertical="center"/>
    </xf>
    <xf numFmtId="0" fontId="31" fillId="3" borderId="10"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2" xfId="0" applyFont="1" applyFill="1" applyBorder="1" applyAlignment="1">
      <alignment horizontal="center" vertical="center"/>
    </xf>
    <xf numFmtId="0" fontId="31" fillId="4" borderId="4"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Alignment="1" applyProtection="1">
      <alignment horizontal="center" vertical="center" shrinkToFit="1"/>
      <protection locked="0"/>
    </xf>
    <xf numFmtId="0" fontId="31" fillId="4" borderId="10" xfId="0" applyFont="1" applyFill="1" applyBorder="1" applyAlignment="1" applyProtection="1">
      <alignment horizontal="center" vertical="center" shrinkToFit="1"/>
      <protection locked="0"/>
    </xf>
    <xf numFmtId="0" fontId="31" fillId="4" borderId="11"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shrinkToFit="1"/>
      <protection locked="0"/>
    </xf>
    <xf numFmtId="0" fontId="31" fillId="3" borderId="4" xfId="0" applyFont="1" applyFill="1" applyBorder="1" applyAlignment="1">
      <alignment horizontal="center" vertical="center"/>
    </xf>
    <xf numFmtId="49" fontId="34" fillId="4" borderId="4" xfId="0" quotePrefix="1" applyNumberFormat="1" applyFont="1" applyFill="1" applyBorder="1" applyAlignment="1" applyProtection="1">
      <alignment horizontal="center" vertical="center" shrinkToFit="1"/>
      <protection locked="0"/>
    </xf>
    <xf numFmtId="49" fontId="34" fillId="4" borderId="5" xfId="0" applyNumberFormat="1" applyFont="1" applyFill="1" applyBorder="1" applyAlignment="1" applyProtection="1">
      <alignment horizontal="center" vertical="center" shrinkToFit="1"/>
      <protection locked="0"/>
    </xf>
    <xf numFmtId="49" fontId="34" fillId="4" borderId="6" xfId="0" applyNumberFormat="1" applyFont="1" applyFill="1" applyBorder="1" applyAlignment="1" applyProtection="1">
      <alignment horizontal="center" vertical="center" shrinkToFit="1"/>
      <protection locked="0"/>
    </xf>
    <xf numFmtId="49" fontId="34" fillId="4" borderId="11" xfId="0" applyNumberFormat="1" applyFont="1" applyFill="1" applyBorder="1" applyAlignment="1" applyProtection="1">
      <alignment horizontal="center" vertical="center" shrinkToFit="1"/>
      <protection locked="0"/>
    </xf>
    <xf numFmtId="49" fontId="34" fillId="4" borderId="8" xfId="0" applyNumberFormat="1" applyFont="1" applyFill="1" applyBorder="1" applyAlignment="1" applyProtection="1">
      <alignment horizontal="center" vertical="center" shrinkToFit="1"/>
      <protection locked="0"/>
    </xf>
    <xf numFmtId="49" fontId="34" fillId="4" borderId="12" xfId="0" applyNumberFormat="1"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13" fillId="0" borderId="0" xfId="0" applyFont="1" applyAlignment="1">
      <alignment horizontal="left" vertical="center" shrinkToFit="1"/>
    </xf>
    <xf numFmtId="176" fontId="31" fillId="0" borderId="1" xfId="4" applyNumberFormat="1" applyFont="1" applyBorder="1" applyAlignment="1" applyProtection="1">
      <alignment vertical="center" shrinkToFit="1"/>
    </xf>
    <xf numFmtId="0" fontId="0" fillId="0" borderId="3" xfId="0" applyBorder="1" applyAlignment="1">
      <alignment vertical="center" shrinkToFit="1"/>
    </xf>
    <xf numFmtId="0" fontId="12" fillId="0" borderId="0" xfId="0" applyFont="1" applyAlignment="1">
      <alignment horizontal="left" vertical="center"/>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12" xfId="0" applyFont="1" applyFill="1" applyBorder="1" applyAlignment="1" applyProtection="1">
      <alignment horizontal="left" vertical="center"/>
      <protection locked="0"/>
    </xf>
    <xf numFmtId="0" fontId="44" fillId="0" borderId="0" xfId="0" applyFont="1" applyAlignment="1">
      <alignment horizontal="center" vertical="center"/>
    </xf>
    <xf numFmtId="0" fontId="12" fillId="4" borderId="1"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36" fillId="4" borderId="1" xfId="7" applyFill="1" applyBorder="1" applyAlignment="1" applyProtection="1">
      <alignment horizontal="left" vertical="center" shrinkToFit="1"/>
      <protection locked="0"/>
    </xf>
    <xf numFmtId="0" fontId="12" fillId="3" borderId="19" xfId="0" applyFont="1" applyFill="1" applyBorder="1" applyAlignment="1">
      <alignment horizontal="center" vertical="center" shrinkToFit="1"/>
    </xf>
    <xf numFmtId="0" fontId="12" fillId="3" borderId="19"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9" xfId="0" applyFont="1" applyFill="1" applyBorder="1" applyAlignment="1">
      <alignment horizontal="center" vertical="center" wrapText="1"/>
    </xf>
    <xf numFmtId="178" fontId="12" fillId="4" borderId="1" xfId="0" applyNumberFormat="1" applyFont="1" applyFill="1" applyBorder="1" applyAlignment="1" applyProtection="1">
      <alignment horizontal="left" vertical="center" shrinkToFit="1"/>
      <protection locked="0"/>
    </xf>
    <xf numFmtId="178" fontId="12" fillId="4" borderId="2" xfId="0" applyNumberFormat="1" applyFont="1" applyFill="1" applyBorder="1" applyAlignment="1" applyProtection="1">
      <alignment horizontal="left" vertical="center" shrinkToFit="1"/>
      <protection locked="0"/>
    </xf>
    <xf numFmtId="0" fontId="12" fillId="4" borderId="36"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176" fontId="39" fillId="0" borderId="1" xfId="0" applyNumberFormat="1" applyFont="1" applyBorder="1">
      <alignment vertical="center"/>
    </xf>
    <xf numFmtId="176" fontId="39" fillId="0" borderId="2" xfId="0" applyNumberFormat="1" applyFont="1" applyBorder="1">
      <alignment vertical="center"/>
    </xf>
    <xf numFmtId="176" fontId="46" fillId="0" borderId="1" xfId="0" applyNumberFormat="1" applyFont="1" applyBorder="1">
      <alignment vertical="center"/>
    </xf>
    <xf numFmtId="176" fontId="46" fillId="0" borderId="2" xfId="0" applyNumberFormat="1" applyFont="1" applyBorder="1">
      <alignment vertical="center"/>
    </xf>
    <xf numFmtId="181" fontId="12" fillId="4" borderId="13" xfId="0" applyNumberFormat="1" applyFont="1" applyFill="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11" fillId="4" borderId="40" xfId="0" applyFont="1" applyFill="1" applyBorder="1" applyAlignment="1" applyProtection="1">
      <alignment horizontal="left" vertical="center" shrinkToFit="1"/>
      <protection locked="0"/>
    </xf>
    <xf numFmtId="0" fontId="11" fillId="4" borderId="36"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38"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17"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11" fillId="4" borderId="16" xfId="4" applyNumberFormat="1" applyFont="1" applyFill="1" applyBorder="1" applyAlignment="1" applyProtection="1">
      <alignment horizontal="right" vertical="center"/>
      <protection locked="0"/>
    </xf>
    <xf numFmtId="177" fontId="11" fillId="4" borderId="17" xfId="4" applyNumberFormat="1" applyFont="1" applyFill="1" applyBorder="1" applyAlignment="1" applyProtection="1">
      <alignment horizontal="right" vertical="center"/>
      <protection locked="0"/>
    </xf>
    <xf numFmtId="177" fontId="11" fillId="4" borderId="34" xfId="4" applyNumberFormat="1" applyFont="1" applyFill="1" applyBorder="1" applyAlignment="1" applyProtection="1">
      <alignment horizontal="right" vertical="center"/>
      <protection locked="0"/>
    </xf>
    <xf numFmtId="177" fontId="11" fillId="4" borderId="7" xfId="4" applyNumberFormat="1" applyFont="1" applyFill="1" applyBorder="1" applyAlignment="1" applyProtection="1">
      <alignment horizontal="right" vertical="center"/>
      <protection locked="0"/>
    </xf>
    <xf numFmtId="177" fontId="11" fillId="0" borderId="1" xfId="4" applyNumberFormat="1" applyFont="1" applyFill="1" applyBorder="1" applyAlignment="1" applyProtection="1">
      <alignment horizontal="right" vertical="center"/>
    </xf>
    <xf numFmtId="177" fontId="11" fillId="0" borderId="2" xfId="4" applyNumberFormat="1" applyFont="1" applyFill="1" applyBorder="1" applyAlignment="1" applyProtection="1">
      <alignment horizontal="right" vertical="center"/>
    </xf>
    <xf numFmtId="0" fontId="10" fillId="0" borderId="0" xfId="0" applyFont="1" applyAlignment="1">
      <alignment horizontal="center"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49" fontId="36" fillId="4" borderId="1" xfId="7" applyNumberFormat="1" applyFill="1" applyBorder="1" applyAlignment="1" applyProtection="1">
      <alignment horizontal="left" vertical="center" shrinkToFit="1"/>
      <protection locked="0"/>
    </xf>
    <xf numFmtId="49" fontId="25" fillId="4" borderId="2" xfId="0" applyNumberFormat="1" applyFont="1" applyFill="1" applyBorder="1" applyAlignment="1" applyProtection="1">
      <alignment horizontal="left" vertical="center" shrinkToFit="1"/>
      <protection locked="0"/>
    </xf>
    <xf numFmtId="49" fontId="25" fillId="4" borderId="3" xfId="0" applyNumberFormat="1" applyFont="1" applyFill="1" applyBorder="1" applyAlignment="1" applyProtection="1">
      <alignment horizontal="left" vertical="center" shrinkToFit="1"/>
      <protection locked="0"/>
    </xf>
    <xf numFmtId="0" fontId="13" fillId="3" borderId="5" xfId="0" applyFont="1" applyFill="1" applyBorder="1">
      <alignment vertical="center"/>
    </xf>
    <xf numFmtId="0" fontId="13" fillId="3" borderId="6" xfId="0" applyFont="1" applyFill="1" applyBorder="1">
      <alignment vertical="center"/>
    </xf>
    <xf numFmtId="0" fontId="13" fillId="3" borderId="8" xfId="0" applyFont="1" applyFill="1" applyBorder="1">
      <alignment vertical="center"/>
    </xf>
    <xf numFmtId="0" fontId="13" fillId="3" borderId="12" xfId="0" applyFont="1" applyFill="1" applyBorder="1">
      <alignment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9" fillId="0" borderId="0" xfId="0" applyFont="1" applyAlignment="1">
      <alignment horizontal="center" vertical="center"/>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4" borderId="11" xfId="0" applyFont="1" applyFill="1" applyBorder="1" applyAlignment="1" applyProtection="1">
      <alignment horizontal="center" vertical="center" shrinkToFit="1"/>
      <protection locked="0"/>
    </xf>
    <xf numFmtId="179" fontId="13" fillId="4" borderId="8" xfId="0" applyNumberFormat="1" applyFont="1" applyFill="1" applyBorder="1" applyAlignment="1" applyProtection="1">
      <alignment horizontal="center" vertical="center" shrinkToFit="1"/>
      <protection locked="0"/>
    </xf>
    <xf numFmtId="179" fontId="13" fillId="4" borderId="12" xfId="0" applyNumberFormat="1" applyFont="1" applyFill="1" applyBorder="1" applyAlignment="1" applyProtection="1">
      <alignment horizontal="center" vertical="center" shrinkToFit="1"/>
      <protection locked="0"/>
    </xf>
    <xf numFmtId="181" fontId="13" fillId="4" borderId="5" xfId="0" applyNumberFormat="1" applyFont="1" applyFill="1" applyBorder="1" applyAlignment="1" applyProtection="1">
      <alignment horizontal="center" vertical="center"/>
      <protection locked="0"/>
    </xf>
    <xf numFmtId="0" fontId="20" fillId="0" borderId="27" xfId="0" applyFont="1" applyBorder="1" applyAlignment="1">
      <alignment horizontal="left" vertical="center"/>
    </xf>
    <xf numFmtId="0" fontId="20" fillId="0" borderId="33" xfId="0" applyFont="1" applyBorder="1" applyAlignment="1">
      <alignment horizontal="left" vertical="center"/>
    </xf>
    <xf numFmtId="0" fontId="20" fillId="0" borderId="29" xfId="0" applyFont="1" applyBorder="1" applyAlignment="1">
      <alignment horizontal="left" vertical="center"/>
    </xf>
    <xf numFmtId="0" fontId="22" fillId="2" borderId="30" xfId="0" applyFont="1" applyFill="1" applyBorder="1" applyAlignment="1">
      <alignment horizontal="left" vertical="center" wrapText="1"/>
    </xf>
    <xf numFmtId="0" fontId="22" fillId="2" borderId="31"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19" xfId="0" applyFont="1" applyBorder="1" applyAlignment="1">
      <alignment horizontal="left" vertical="center"/>
    </xf>
    <xf numFmtId="0" fontId="23" fillId="4" borderId="28"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4"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43" fillId="0" borderId="8" xfId="0" applyFont="1" applyBorder="1" applyAlignment="1">
      <alignment horizontal="center" vertical="center"/>
    </xf>
    <xf numFmtId="180" fontId="11" fillId="4" borderId="19" xfId="0" applyNumberFormat="1" applyFont="1" applyFill="1" applyBorder="1" applyAlignment="1" applyProtection="1">
      <alignment horizontal="left" vertical="center"/>
      <protection locked="0"/>
    </xf>
    <xf numFmtId="0" fontId="14" fillId="3" borderId="19" xfId="0" applyFont="1" applyFill="1" applyBorder="1" applyAlignment="1">
      <alignment horizontal="center" vertical="center"/>
    </xf>
    <xf numFmtId="177" fontId="13" fillId="0" borderId="19" xfId="0" applyNumberFormat="1" applyFont="1" applyBorder="1" applyAlignment="1">
      <alignment horizontal="right" vertical="center"/>
    </xf>
    <xf numFmtId="0" fontId="13" fillId="0" borderId="19" xfId="0" applyFont="1" applyBorder="1" applyAlignment="1">
      <alignment horizontal="right" vertical="center"/>
    </xf>
    <xf numFmtId="0" fontId="13" fillId="0" borderId="1" xfId="0" applyFont="1" applyBorder="1" applyAlignment="1">
      <alignment horizontal="right" vertical="center"/>
    </xf>
    <xf numFmtId="0" fontId="13" fillId="3" borderId="14" xfId="0" applyFont="1" applyFill="1" applyBorder="1" applyAlignment="1">
      <alignment horizontal="center" vertical="center" textRotation="255"/>
    </xf>
    <xf numFmtId="0" fontId="13" fillId="3" borderId="39" xfId="0" applyFont="1" applyFill="1" applyBorder="1" applyAlignment="1">
      <alignment horizontal="center" vertical="center" textRotation="255"/>
    </xf>
    <xf numFmtId="0" fontId="13" fillId="3" borderId="15" xfId="0" applyFont="1" applyFill="1" applyBorder="1" applyAlignment="1">
      <alignment horizontal="center" vertical="center" textRotation="255"/>
    </xf>
    <xf numFmtId="0" fontId="13" fillId="4" borderId="13" xfId="0" applyFont="1" applyFill="1" applyBorder="1" applyAlignment="1" applyProtection="1">
      <alignment horizontal="left" vertical="center" shrinkToFit="1"/>
      <protection locked="0"/>
    </xf>
    <xf numFmtId="0" fontId="13" fillId="4" borderId="38" xfId="0" applyFont="1" applyFill="1" applyBorder="1" applyAlignment="1" applyProtection="1">
      <alignment horizontal="left" vertical="center" shrinkToFi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6" fontId="13" fillId="0" borderId="23" xfId="0" applyNumberFormat="1" applyFont="1" applyBorder="1" applyAlignment="1">
      <alignment horizontal="right" vertical="center" shrinkToFit="1"/>
    </xf>
    <xf numFmtId="176" fontId="13" fillId="0" borderId="21" xfId="0" applyNumberFormat="1" applyFont="1" applyBorder="1" applyAlignment="1">
      <alignment horizontal="right" vertical="center" shrinkToFit="1"/>
    </xf>
    <xf numFmtId="0" fontId="17" fillId="3" borderId="20" xfId="0" applyFont="1" applyFill="1" applyBorder="1" applyAlignment="1">
      <alignment horizontal="center" vertical="center" wrapText="1" shrinkToFit="1"/>
    </xf>
    <xf numFmtId="0" fontId="17" fillId="3" borderId="21"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0" fontId="23" fillId="3" borderId="19" xfId="0" applyFont="1" applyFill="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1" fillId="3" borderId="19" xfId="0" applyFont="1" applyFill="1" applyBorder="1" applyAlignment="1">
      <alignment horizontal="left" vertical="center"/>
    </xf>
    <xf numFmtId="0" fontId="11" fillId="0" borderId="19" xfId="0" applyFont="1" applyBorder="1" applyAlignment="1">
      <alignment horizontal="center" vertical="center" wrapText="1"/>
    </xf>
    <xf numFmtId="0" fontId="11" fillId="4" borderId="41" xfId="0" applyFont="1" applyFill="1" applyBorder="1" applyAlignment="1" applyProtection="1">
      <alignment horizontal="left" vertical="center" shrinkToFit="1"/>
      <protection locked="0"/>
    </xf>
    <xf numFmtId="0" fontId="9" fillId="3" borderId="19"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2" xfId="0" applyFont="1" applyFill="1" applyBorder="1" applyAlignment="1">
      <alignment horizontal="center" vertical="center"/>
    </xf>
    <xf numFmtId="177" fontId="11" fillId="4" borderId="36" xfId="4" applyNumberFormat="1" applyFont="1" applyFill="1" applyBorder="1" applyAlignment="1" applyProtection="1">
      <alignment horizontal="right" vertical="center"/>
      <protection locked="0"/>
    </xf>
    <xf numFmtId="177" fontId="11" fillId="4" borderId="13" xfId="4" applyNumberFormat="1" applyFont="1" applyFill="1" applyBorder="1" applyAlignment="1" applyProtection="1">
      <alignment horizontal="right" vertical="center"/>
      <protection locked="0"/>
    </xf>
    <xf numFmtId="0" fontId="11" fillId="4" borderId="37" xfId="0" applyFont="1" applyFill="1" applyBorder="1" applyAlignment="1" applyProtection="1">
      <alignment horizontal="left" vertical="center" shrinkToFit="1"/>
      <protection locked="0"/>
    </xf>
    <xf numFmtId="0" fontId="11" fillId="4" borderId="34"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35" xfId="0" applyFont="1" applyFill="1" applyBorder="1" applyAlignment="1" applyProtection="1">
      <alignment horizontal="left" vertical="center"/>
      <protection locked="0"/>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8">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188819</xdr:colOff>
      <xdr:row>31</xdr:row>
      <xdr:rowOff>14007</xdr:rowOff>
    </xdr:from>
    <xdr:ext cx="2577354" cy="661148"/>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75369" y="5976657"/>
          <a:ext cx="2577354" cy="66114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添付する通帳の写しと相違のないように記載して下さい。</a:t>
          </a:r>
        </a:p>
      </xdr:txBody>
    </xdr:sp>
    <xdr:clientData/>
  </xdr:oneCellAnchor>
  <xdr:oneCellAnchor>
    <xdr:from>
      <xdr:col>26</xdr:col>
      <xdr:colOff>171450</xdr:colOff>
      <xdr:row>1</xdr:row>
      <xdr:rowOff>3172</xdr:rowOff>
    </xdr:from>
    <xdr:ext cx="5010150" cy="5006978"/>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62700" y="165097"/>
          <a:ext cx="5010150" cy="500697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pPr algn="l"/>
          <a:r>
            <a:rPr kumimoji="1" lang="ja-JP" altLang="en-US" sz="1100" b="0"/>
            <a:t>①　提出は、電子申請のみでの受付とします（郵送や県庁までご持参された場合受付いたしません）。</a:t>
          </a:r>
          <a:endParaRPr kumimoji="1" lang="en-US" altLang="ja-JP" sz="1100" b="0"/>
        </a:p>
        <a:p>
          <a:pPr algn="l"/>
          <a:r>
            <a:rPr kumimoji="1" lang="ja-JP" altLang="en-US" sz="1100" b="0"/>
            <a:t>②　電子申請で送る際には、ファイル名を 「日付＋法人名」</a:t>
          </a:r>
          <a:r>
            <a:rPr kumimoji="1" lang="en-US" altLang="ja-JP" sz="1100" b="0"/>
            <a:t>.xlsx</a:t>
          </a:r>
          <a:r>
            <a:rPr kumimoji="1" lang="ja-JP" altLang="en-US" sz="1100" b="0"/>
            <a:t>　としてください。</a:t>
          </a:r>
          <a:endParaRPr kumimoji="1" lang="en-US" altLang="ja-JP" sz="1100" b="0"/>
        </a:p>
        <a:p>
          <a:pPr algn="l"/>
          <a:r>
            <a:rPr kumimoji="1" lang="ja-JP" altLang="en-US" sz="1100" b="0"/>
            <a:t>「日付＋法人名」の部分が全角</a:t>
          </a:r>
          <a:r>
            <a:rPr kumimoji="1" lang="en-US" altLang="ja-JP" sz="1100" b="0"/>
            <a:t>25</a:t>
          </a:r>
          <a:r>
            <a:rPr kumimoji="1" lang="ja-JP" altLang="en-US" sz="1100" b="0"/>
            <a:t>文字までしか入らないため、必要に応じて法人名を省略してください。</a:t>
          </a:r>
        </a:p>
        <a:p>
          <a:pPr algn="l"/>
          <a:r>
            <a:rPr kumimoji="1" lang="ja-JP" altLang="en-US" sz="1100" b="0"/>
            <a:t>　例）</a:t>
          </a:r>
          <a:r>
            <a:rPr kumimoji="1" lang="en-US" altLang="ja-JP" sz="1100" b="0"/>
            <a:t>0410(</a:t>
          </a:r>
          <a:r>
            <a:rPr kumimoji="1" lang="ja-JP" altLang="en-US" sz="1100" b="0"/>
            <a:t>株</a:t>
          </a:r>
          <a:r>
            <a:rPr kumimoji="1" lang="en-US" altLang="ja-JP" sz="1100" b="0"/>
            <a:t>)</a:t>
          </a:r>
          <a:r>
            <a:rPr kumimoji="1" lang="ja-JP" altLang="en-US" sz="1100" b="0"/>
            <a:t>おきなわのみんなの会</a:t>
          </a:r>
          <a:r>
            <a:rPr kumimoji="1" lang="en-US" altLang="ja-JP" sz="1100" b="0"/>
            <a:t>.xlsx</a:t>
          </a:r>
          <a:r>
            <a:rPr kumimoji="1" lang="ja-JP" altLang="en-US" sz="1100" b="0"/>
            <a:t>　　等</a:t>
          </a:r>
          <a:endParaRPr kumimoji="1" lang="en-US" altLang="ja-JP" sz="1100" b="0"/>
        </a:p>
        <a:p>
          <a:pPr algn="l"/>
          <a:r>
            <a:rPr kumimoji="1" lang="ja-JP" altLang="en-US" sz="1100" b="0"/>
            <a:t>③　通帳の写し、領収書は</a:t>
          </a:r>
          <a:r>
            <a:rPr kumimoji="1" lang="en-US" altLang="ja-JP" sz="1100" b="0"/>
            <a:t>PDF</a:t>
          </a:r>
          <a:r>
            <a:rPr kumimoji="1" lang="ja-JP" altLang="en-US" sz="1100" b="0"/>
            <a:t>ファイルにして提出してください。</a:t>
          </a:r>
          <a:endParaRPr kumimoji="1" lang="en-US" altLang="ja-JP" sz="1100" b="0"/>
        </a:p>
        <a:p>
          <a:pPr algn="l"/>
          <a:r>
            <a:rPr kumimoji="1" lang="ja-JP" altLang="en-US" sz="1100" b="0"/>
            <a:t>　　</a:t>
          </a:r>
          <a:r>
            <a:rPr kumimoji="1" lang="ja-JP" altLang="en-US" sz="1100" b="0" baseline="0"/>
            <a:t>  </a:t>
          </a:r>
          <a:r>
            <a:rPr kumimoji="1" lang="ja-JP" altLang="en-US" sz="1100" b="0"/>
            <a:t>購入した物品等は、画像として</a:t>
          </a:r>
          <a:r>
            <a:rPr kumimoji="1" lang="en-US" altLang="ja-JP" sz="1100" b="0"/>
            <a:t>Excel</a:t>
          </a:r>
          <a:r>
            <a:rPr kumimoji="1" lang="ja-JP" altLang="en-US" sz="1100" b="0"/>
            <a:t>ファイルに張り付けてください（「パーテーション」、「カメラ」等、注釈をつけること。</a:t>
          </a:r>
          <a:endParaRPr kumimoji="1" lang="en-US" altLang="ja-JP" sz="1100" b="0"/>
        </a:p>
        <a:p>
          <a:pPr algn="l"/>
          <a:r>
            <a:rPr kumimoji="1" lang="ja-JP" altLang="en-US" sz="1100" b="0"/>
            <a:t>　　　</a:t>
          </a:r>
          <a:r>
            <a:rPr kumimoji="1" lang="en-US" altLang="ja-JP" sz="1100" b="0"/>
            <a:t>Excel</a:t>
          </a:r>
          <a:r>
            <a:rPr kumimoji="1" lang="ja-JP" altLang="en-US" sz="1100" b="0"/>
            <a:t>ファイルは「個表１」、「個表２」とシートを分け、個表と整合するように張り付けてください（データ容量はできるだけ小さくすること）。　</a:t>
          </a:r>
          <a:endParaRPr kumimoji="1" lang="en-US" altLang="ja-JP" sz="1100" b="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11</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628C7475-9164-4E6A-94B4-AC93F3E581C1}"/>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7F1DA30F-27D8-4AC3-8AAB-48B86F062C77}"/>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B5ECEAC9-C423-49C5-A1A4-F4605C8EFE88}"/>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DFCC20A8-E660-4A24-AFCC-C78356B5396C}"/>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D240C930-7F9B-46BB-A1AB-26A31233413F}"/>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7E97E39F-700A-4F6D-BCB9-C49D8A2C1250}"/>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AE6E3021-69A2-46A2-81FC-5C165AA02820}"/>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D62CA75-0CA6-402C-8399-040B419F8776}"/>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FF97895F-50B5-460E-B0F4-72946F0FD18E}"/>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752BD98-DD07-4E50-A2EE-1EC0AC4526F2}"/>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EAF3B646-8D0B-4AE5-B1BE-01B22DAD843A}"/>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F3E93831-B7B3-47DF-ABC2-663EDAFC0150}"/>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F2DF11C1-3205-41D6-81C9-24F1E8E09004}"/>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8DCC28E7-A26B-4FCE-B5BC-C5DFCB775A0A}"/>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
  <cols>
    <col min="1" max="1" width="1.6328125" style="8" customWidth="1"/>
    <col min="2" max="2" width="5.453125" style="8" customWidth="1"/>
    <col min="3" max="3" width="34" style="9" customWidth="1"/>
    <col min="4" max="5" width="37.7265625" style="9" customWidth="1"/>
    <col min="6" max="6" width="4.26953125" style="8" customWidth="1"/>
    <col min="7" max="16384" width="9" style="8"/>
  </cols>
  <sheetData>
    <row r="2" spans="2:5" ht="16.5">
      <c r="B2" s="10" t="s">
        <v>34</v>
      </c>
      <c r="D2" s="11"/>
    </row>
    <row r="3" spans="2:5" ht="16.5">
      <c r="B3" s="10"/>
      <c r="D3" s="11"/>
    </row>
    <row r="4" spans="2:5" ht="14">
      <c r="B4" s="12" t="s">
        <v>45</v>
      </c>
      <c r="D4" s="11"/>
    </row>
    <row r="5" spans="2:5" ht="14">
      <c r="B5" s="12" t="s">
        <v>93</v>
      </c>
      <c r="D5" s="11"/>
    </row>
    <row r="6" spans="2:5" ht="14">
      <c r="C6" s="11"/>
      <c r="D6" s="11"/>
    </row>
    <row r="7" spans="2:5" ht="14">
      <c r="B7" s="13" t="s">
        <v>29</v>
      </c>
      <c r="C7" s="14" t="s">
        <v>35</v>
      </c>
      <c r="D7" s="15" t="s">
        <v>31</v>
      </c>
      <c r="E7" s="15" t="s">
        <v>28</v>
      </c>
    </row>
    <row r="8" spans="2:5" ht="42" customHeight="1">
      <c r="B8" s="16">
        <v>1</v>
      </c>
      <c r="C8" s="17" t="s">
        <v>30</v>
      </c>
      <c r="D8" s="18"/>
      <c r="E8" s="18"/>
    </row>
    <row r="9" spans="2:5" ht="36" customHeight="1">
      <c r="B9" s="16">
        <v>2</v>
      </c>
      <c r="C9" s="17"/>
      <c r="D9" s="18" t="s">
        <v>87</v>
      </c>
      <c r="E9" s="18"/>
    </row>
    <row r="10" spans="2:5" ht="48" customHeight="1">
      <c r="B10" s="16">
        <v>3</v>
      </c>
      <c r="C10" s="17"/>
      <c r="D10" s="18"/>
      <c r="E10" s="18" t="s">
        <v>88</v>
      </c>
    </row>
    <row r="11" spans="2:5" ht="44.25" customHeight="1">
      <c r="B11" s="16">
        <v>4</v>
      </c>
      <c r="C11" s="17"/>
      <c r="D11" s="18" t="s">
        <v>96</v>
      </c>
      <c r="E11" s="18"/>
    </row>
    <row r="12" spans="2:5" ht="34.5" customHeight="1">
      <c r="B12" s="16">
        <v>5</v>
      </c>
      <c r="C12" s="17"/>
      <c r="D12" s="18" t="s">
        <v>32</v>
      </c>
      <c r="E12" s="18"/>
    </row>
    <row r="13" spans="2:5" ht="34.5" customHeight="1">
      <c r="B13" s="16">
        <v>6</v>
      </c>
      <c r="C13" s="17"/>
      <c r="D13" s="18" t="s">
        <v>33</v>
      </c>
      <c r="E13" s="18"/>
    </row>
    <row r="14" spans="2:5" ht="70.5" customHeight="1">
      <c r="B14" s="16">
        <v>7</v>
      </c>
      <c r="C14" s="19"/>
      <c r="D14" s="20" t="s">
        <v>99</v>
      </c>
      <c r="E14" s="21"/>
    </row>
    <row r="15" spans="2:5" ht="61.5" customHeight="1">
      <c r="B15" s="16">
        <v>8</v>
      </c>
      <c r="C15" s="17"/>
      <c r="D15" s="18" t="s">
        <v>89</v>
      </c>
      <c r="E15" s="18"/>
    </row>
    <row r="16" spans="2:5" ht="141" customHeight="1">
      <c r="B16" s="16">
        <v>9</v>
      </c>
      <c r="C16" s="17"/>
      <c r="D16" s="18" t="s">
        <v>92</v>
      </c>
      <c r="E16" s="18"/>
    </row>
    <row r="17" spans="2:5" ht="221.25" customHeight="1">
      <c r="B17" s="16">
        <v>10</v>
      </c>
      <c r="C17" s="17"/>
      <c r="D17" s="18" t="s">
        <v>98</v>
      </c>
      <c r="E17" s="22"/>
    </row>
    <row r="18" spans="2:5" ht="60">
      <c r="B18" s="16">
        <v>11</v>
      </c>
      <c r="C18" s="17" t="s">
        <v>97</v>
      </c>
      <c r="D18" s="18"/>
      <c r="E18" s="18"/>
    </row>
    <row r="19" spans="2:5" ht="120">
      <c r="B19" s="16">
        <v>12</v>
      </c>
      <c r="C19" s="17" t="s">
        <v>100</v>
      </c>
      <c r="D19" s="18"/>
      <c r="E19" s="18"/>
    </row>
    <row r="20" spans="2:5" ht="54" customHeight="1"/>
  </sheetData>
  <sheetProtection password="F248" sheet="1" objects="1" scenarios="1"/>
  <phoneticPr fontId="5"/>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4"/>
  <sheetViews>
    <sheetView showGridLines="0" view="pageBreakPreview" zoomScaleNormal="100" zoomScaleSheetLayoutView="100" workbookViewId="0">
      <selection activeCell="H40" sqref="H40:Y41"/>
    </sheetView>
  </sheetViews>
  <sheetFormatPr defaultColWidth="3" defaultRowHeight="13"/>
  <cols>
    <col min="1" max="28" width="3.36328125" customWidth="1"/>
  </cols>
  <sheetData>
    <row r="1" spans="1:28">
      <c r="A1" s="1" t="s">
        <v>266</v>
      </c>
    </row>
    <row r="2" spans="1:28" ht="14.25" customHeight="1">
      <c r="A2" s="103" t="str">
        <f ca="1">IF(L26&lt;&gt;"",IF(OR(U3="",X3="",G35="",S35="",H38="",H40="",H42=""),"エラー：未入力の項目がありますので、黄色の色つきセルを全て入力してください。",""),"")</f>
        <v/>
      </c>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8">
      <c r="A3" s="1"/>
      <c r="B3" s="2"/>
      <c r="C3" s="3"/>
      <c r="D3" s="3"/>
      <c r="E3" s="2"/>
      <c r="F3" s="2"/>
      <c r="G3" s="2"/>
      <c r="H3" s="2"/>
      <c r="I3" s="2"/>
      <c r="J3" s="2"/>
      <c r="K3" s="2"/>
      <c r="L3" s="2"/>
      <c r="M3" s="2"/>
      <c r="N3" s="2"/>
      <c r="O3" s="2"/>
      <c r="Q3" s="4" t="s">
        <v>27</v>
      </c>
      <c r="R3" s="95"/>
      <c r="S3" s="95"/>
      <c r="T3" s="3" t="s">
        <v>4</v>
      </c>
      <c r="U3" s="95"/>
      <c r="V3" s="95"/>
      <c r="W3" s="3" t="s">
        <v>3</v>
      </c>
      <c r="X3" s="95"/>
      <c r="Y3" s="95"/>
      <c r="Z3" s="3" t="s">
        <v>2</v>
      </c>
      <c r="AB3" s="2"/>
    </row>
    <row r="4" spans="1:28">
      <c r="Q4" s="2"/>
    </row>
    <row r="6" spans="1:28">
      <c r="B6" s="2"/>
      <c r="C6" s="3"/>
      <c r="D6" s="3" t="s">
        <v>109</v>
      </c>
      <c r="E6" s="2"/>
      <c r="F6" s="2"/>
      <c r="G6" s="2"/>
      <c r="H6" s="2" t="s">
        <v>1</v>
      </c>
      <c r="J6" s="3"/>
      <c r="K6" s="3"/>
      <c r="L6" s="3"/>
      <c r="M6" s="3"/>
      <c r="N6" s="3"/>
      <c r="O6" s="3"/>
      <c r="P6" s="3"/>
      <c r="Q6" s="3"/>
      <c r="R6" s="3"/>
      <c r="S6" s="3"/>
      <c r="T6" s="3"/>
      <c r="U6" s="3"/>
      <c r="V6" s="3"/>
      <c r="W6" s="3"/>
      <c r="X6" s="3"/>
      <c r="Y6" s="3"/>
      <c r="Z6" s="3"/>
      <c r="AA6" s="3"/>
      <c r="AB6" s="3"/>
    </row>
    <row r="7" spans="1:28">
      <c r="A7" s="2"/>
      <c r="B7" s="2"/>
      <c r="C7" s="3"/>
      <c r="D7" s="3"/>
      <c r="E7" s="2"/>
      <c r="F7" s="2"/>
      <c r="G7" s="2"/>
      <c r="H7" s="2"/>
      <c r="I7" s="2"/>
      <c r="J7" s="2"/>
      <c r="K7" s="2"/>
      <c r="L7" s="2"/>
      <c r="M7" s="2"/>
      <c r="N7" s="2"/>
      <c r="O7" s="2"/>
      <c r="P7" s="2"/>
    </row>
    <row r="8" spans="1:28">
      <c r="I8" s="96" t="s">
        <v>23</v>
      </c>
      <c r="J8" s="137"/>
      <c r="K8" s="137"/>
      <c r="L8" s="137"/>
      <c r="M8" s="96" t="str">
        <f>IF(総括表!D7="","",総括表!D7)</f>
        <v/>
      </c>
      <c r="N8" s="96"/>
      <c r="O8" s="96"/>
      <c r="P8" s="96"/>
      <c r="Q8" s="96"/>
      <c r="R8" s="96"/>
      <c r="S8" s="96"/>
      <c r="T8" s="96"/>
      <c r="U8" s="96"/>
      <c r="V8" s="96"/>
      <c r="W8" s="96"/>
      <c r="X8" s="96"/>
      <c r="Y8" s="96"/>
      <c r="AB8" s="2"/>
    </row>
    <row r="9" spans="1:28">
      <c r="A9" s="2"/>
      <c r="B9" s="2"/>
      <c r="C9" s="3"/>
      <c r="D9" s="3"/>
      <c r="E9" s="2"/>
      <c r="F9" s="2"/>
      <c r="G9" s="2"/>
      <c r="H9" s="2"/>
      <c r="I9" s="137"/>
      <c r="J9" s="137"/>
      <c r="K9" s="137"/>
      <c r="L9" s="137"/>
      <c r="M9" s="96"/>
      <c r="N9" s="96"/>
      <c r="O9" s="96"/>
      <c r="P9" s="96"/>
      <c r="Q9" s="96"/>
      <c r="R9" s="96"/>
      <c r="S9" s="96"/>
      <c r="T9" s="96"/>
      <c r="U9" s="96"/>
      <c r="V9" s="96"/>
      <c r="W9" s="96"/>
      <c r="X9" s="96"/>
      <c r="Y9" s="96"/>
      <c r="AB9" s="2"/>
    </row>
    <row r="10" spans="1:28" ht="13.5" customHeight="1">
      <c r="A10" s="2"/>
      <c r="B10" s="2"/>
      <c r="C10" s="3"/>
      <c r="D10" s="3"/>
      <c r="E10" s="2"/>
      <c r="F10" s="2"/>
      <c r="G10" s="2"/>
      <c r="H10" s="2"/>
      <c r="I10" s="102" t="s">
        <v>110</v>
      </c>
      <c r="J10" s="97"/>
      <c r="K10" s="97"/>
      <c r="L10" s="97"/>
      <c r="M10" s="97" t="str">
        <f>IF(総括表!D5="","",総括表!D5)</f>
        <v/>
      </c>
      <c r="N10" s="97"/>
      <c r="O10" s="97"/>
      <c r="P10" s="97"/>
      <c r="Q10" s="97"/>
      <c r="R10" s="97"/>
      <c r="S10" s="97"/>
      <c r="T10" s="97"/>
      <c r="U10" s="97"/>
      <c r="V10" s="97"/>
      <c r="W10" s="97"/>
      <c r="X10" s="97"/>
      <c r="Y10" s="97"/>
    </row>
    <row r="11" spans="1:28">
      <c r="I11" s="97"/>
      <c r="J11" s="97"/>
      <c r="K11" s="97"/>
      <c r="L11" s="97"/>
      <c r="M11" s="97"/>
      <c r="N11" s="97"/>
      <c r="O11" s="97"/>
      <c r="P11" s="97"/>
      <c r="Q11" s="97"/>
      <c r="R11" s="97"/>
      <c r="S11" s="97"/>
      <c r="T11" s="97"/>
      <c r="U11" s="97"/>
      <c r="V11" s="97"/>
      <c r="W11" s="97"/>
      <c r="X11" s="97"/>
      <c r="Y11" s="97"/>
    </row>
    <row r="12" spans="1:28" ht="13.5" customHeight="1">
      <c r="I12" s="102" t="s">
        <v>255</v>
      </c>
      <c r="J12" s="97"/>
      <c r="K12" s="97"/>
      <c r="L12" s="97"/>
      <c r="M12" s="97" t="str">
        <f>IF(総括表!E8="","",総括表!E8)</f>
        <v/>
      </c>
      <c r="N12" s="97"/>
      <c r="O12" s="97"/>
      <c r="P12" s="97"/>
      <c r="Q12" s="97" t="str">
        <f>IF(総括表!J8="","",総括表!J8)</f>
        <v/>
      </c>
      <c r="R12" s="97"/>
      <c r="S12" s="97"/>
      <c r="T12" s="97"/>
      <c r="U12" s="97"/>
      <c r="V12" s="97"/>
      <c r="W12" s="97"/>
      <c r="X12" s="97"/>
      <c r="Y12" s="101"/>
    </row>
    <row r="13" spans="1:28" ht="14.25" customHeight="1">
      <c r="I13" s="97"/>
      <c r="J13" s="97"/>
      <c r="K13" s="97"/>
      <c r="L13" s="97"/>
      <c r="M13" s="97"/>
      <c r="N13" s="97"/>
      <c r="O13" s="97"/>
      <c r="P13" s="97"/>
      <c r="Q13" s="97"/>
      <c r="R13" s="97"/>
      <c r="S13" s="97"/>
      <c r="T13" s="97"/>
      <c r="U13" s="97"/>
      <c r="V13" s="97"/>
      <c r="W13" s="97"/>
      <c r="X13" s="97"/>
      <c r="Y13" s="101"/>
    </row>
    <row r="15" spans="1:28">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row>
    <row r="16" spans="1:28" ht="19.5" customHeight="1">
      <c r="A16" s="100" t="s">
        <v>277</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34">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34" ht="13.5" customHeight="1">
      <c r="A18" s="98" t="s">
        <v>278</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48"/>
      <c r="AB18" s="48"/>
      <c r="AH18" s="24"/>
    </row>
    <row r="19" spans="1:34">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46"/>
      <c r="AB19" s="46"/>
      <c r="AH19" s="24"/>
    </row>
    <row r="20" spans="1:34">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row>
    <row r="21" spans="1:34">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row>
    <row r="22" spans="1:34">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row>
    <row r="24" spans="1:34">
      <c r="N24" s="76" t="s">
        <v>102</v>
      </c>
    </row>
    <row r="25" spans="1:34" ht="18" customHeight="1"/>
    <row r="26" spans="1:34" ht="23.5">
      <c r="E26" s="77" t="s">
        <v>103</v>
      </c>
      <c r="F26" s="77"/>
      <c r="G26" s="77"/>
      <c r="H26" s="77"/>
      <c r="I26" s="77"/>
      <c r="J26" s="77"/>
      <c r="K26" s="77"/>
      <c r="L26" s="104" t="str">
        <f ca="1">IF(総括表!H13=0,"",総括表!H13)</f>
        <v/>
      </c>
      <c r="M26" s="105"/>
      <c r="N26" s="105"/>
      <c r="O26" s="105"/>
      <c r="P26" s="105"/>
      <c r="Q26" s="105"/>
      <c r="R26" s="105"/>
      <c r="S26" s="105"/>
      <c r="T26" s="105"/>
      <c r="U26" s="78" t="s">
        <v>126</v>
      </c>
    </row>
    <row r="27" spans="1:34">
      <c r="E27" s="77"/>
      <c r="F27" s="77"/>
      <c r="G27" s="77"/>
      <c r="H27" s="77"/>
      <c r="I27" s="77"/>
      <c r="J27" s="77"/>
      <c r="K27" s="77"/>
      <c r="L27" s="77"/>
      <c r="M27" s="77"/>
      <c r="N27" s="77"/>
      <c r="O27" s="77"/>
      <c r="P27" s="77"/>
      <c r="Q27" s="77"/>
      <c r="R27" s="77"/>
      <c r="S27" s="77"/>
      <c r="T27" s="77"/>
    </row>
    <row r="28" spans="1:34" ht="23.25" customHeight="1">
      <c r="E28" s="77" t="s">
        <v>107</v>
      </c>
      <c r="F28" s="77"/>
      <c r="G28" s="77"/>
      <c r="H28" s="77"/>
      <c r="J28" s="77" t="s">
        <v>134</v>
      </c>
      <c r="K28" s="77"/>
      <c r="L28" s="77"/>
      <c r="M28" s="77"/>
      <c r="N28" s="77"/>
      <c r="O28" s="77"/>
      <c r="P28" s="77"/>
      <c r="Q28" s="77"/>
      <c r="R28" s="77"/>
      <c r="S28" s="77"/>
      <c r="T28" s="77"/>
    </row>
    <row r="29" spans="1:34" ht="23.25" customHeight="1">
      <c r="E29" s="77"/>
      <c r="F29" s="77"/>
      <c r="G29" s="77"/>
      <c r="H29" s="77"/>
      <c r="J29" s="77" t="s">
        <v>130</v>
      </c>
      <c r="K29" s="77"/>
      <c r="L29" s="77"/>
      <c r="M29" s="77"/>
      <c r="N29" s="77"/>
      <c r="O29" s="77"/>
      <c r="P29" s="77"/>
      <c r="Q29" s="77"/>
      <c r="R29" s="77"/>
      <c r="S29" s="77"/>
      <c r="T29" s="77"/>
    </row>
    <row r="30" spans="1:34" ht="23.25" customHeight="1">
      <c r="E30" s="77"/>
      <c r="F30" s="77"/>
      <c r="G30" s="77"/>
      <c r="H30" s="77"/>
      <c r="J30" s="77" t="s">
        <v>108</v>
      </c>
      <c r="K30" s="77"/>
      <c r="L30" s="77"/>
      <c r="M30" s="77"/>
      <c r="N30" s="77"/>
      <c r="O30" s="77"/>
      <c r="P30" s="77"/>
      <c r="Q30" s="77"/>
      <c r="R30" s="77"/>
      <c r="S30" s="77"/>
      <c r="T30" s="77"/>
    </row>
    <row r="31" spans="1:34">
      <c r="E31" s="77"/>
      <c r="F31" s="77"/>
      <c r="G31" s="77"/>
      <c r="H31" s="77"/>
      <c r="I31" s="77"/>
      <c r="J31" s="77"/>
      <c r="K31" s="77"/>
      <c r="L31" s="77"/>
      <c r="M31" s="77"/>
      <c r="N31" s="77"/>
      <c r="O31" s="77"/>
      <c r="P31" s="77"/>
      <c r="Q31" s="77"/>
      <c r="R31" s="77"/>
      <c r="S31" s="77"/>
      <c r="T31" s="77"/>
    </row>
    <row r="32" spans="1:34">
      <c r="E32" s="77" t="s">
        <v>125</v>
      </c>
      <c r="F32" s="77"/>
      <c r="G32" s="77"/>
      <c r="H32" s="77"/>
      <c r="I32" s="77"/>
      <c r="J32" s="77"/>
      <c r="K32" s="77"/>
      <c r="L32" s="77"/>
      <c r="M32" s="77"/>
      <c r="N32" s="77"/>
      <c r="O32" s="77"/>
      <c r="P32" s="77"/>
      <c r="Q32" s="77"/>
      <c r="R32" s="77"/>
      <c r="S32" s="77"/>
      <c r="T32" s="77"/>
    </row>
    <row r="34" spans="2:27">
      <c r="D34" s="77"/>
      <c r="E34" s="77"/>
      <c r="F34" s="77"/>
      <c r="G34" s="77"/>
      <c r="H34" s="77"/>
      <c r="I34" s="79"/>
      <c r="J34" s="79"/>
      <c r="K34" s="79"/>
      <c r="L34" s="79"/>
      <c r="M34" s="79"/>
      <c r="N34" s="79"/>
      <c r="O34" s="79"/>
      <c r="P34" s="79"/>
      <c r="Q34" s="77"/>
      <c r="R34" s="77"/>
      <c r="S34" s="77"/>
      <c r="T34" s="77"/>
      <c r="U34" s="77"/>
      <c r="V34" s="77"/>
      <c r="W34" s="77"/>
      <c r="X34" s="77"/>
      <c r="Y34" s="77"/>
      <c r="Z34" s="77"/>
      <c r="AA34" s="47"/>
    </row>
    <row r="35" spans="2:27">
      <c r="B35" s="124" t="s">
        <v>114</v>
      </c>
      <c r="C35" s="107"/>
      <c r="D35" s="107"/>
      <c r="E35" s="107"/>
      <c r="F35" s="108"/>
      <c r="G35" s="115"/>
      <c r="H35" s="116"/>
      <c r="I35" s="116"/>
      <c r="J35" s="116"/>
      <c r="K35" s="116"/>
      <c r="L35" s="116"/>
      <c r="M35" s="116"/>
      <c r="N35" s="116"/>
      <c r="O35" s="106" t="s">
        <v>104</v>
      </c>
      <c r="P35" s="107"/>
      <c r="Q35" s="107"/>
      <c r="R35" s="108"/>
      <c r="S35" s="115"/>
      <c r="T35" s="116"/>
      <c r="U35" s="116"/>
      <c r="V35" s="116"/>
      <c r="W35" s="116"/>
      <c r="X35" s="116"/>
      <c r="Y35" s="117"/>
    </row>
    <row r="36" spans="2:27">
      <c r="B36" s="109"/>
      <c r="C36" s="110"/>
      <c r="D36" s="110"/>
      <c r="E36" s="110"/>
      <c r="F36" s="111"/>
      <c r="G36" s="118"/>
      <c r="H36" s="119"/>
      <c r="I36" s="119"/>
      <c r="J36" s="119"/>
      <c r="K36" s="119"/>
      <c r="L36" s="119"/>
      <c r="M36" s="119"/>
      <c r="N36" s="119"/>
      <c r="O36" s="109"/>
      <c r="P36" s="110"/>
      <c r="Q36" s="110"/>
      <c r="R36" s="111"/>
      <c r="S36" s="118"/>
      <c r="T36" s="119"/>
      <c r="U36" s="119"/>
      <c r="V36" s="119"/>
      <c r="W36" s="119"/>
      <c r="X36" s="119"/>
      <c r="Y36" s="120"/>
    </row>
    <row r="37" spans="2:27">
      <c r="B37" s="109"/>
      <c r="C37" s="110"/>
      <c r="D37" s="110"/>
      <c r="E37" s="110"/>
      <c r="F37" s="111"/>
      <c r="G37" s="121"/>
      <c r="H37" s="122"/>
      <c r="I37" s="122"/>
      <c r="J37" s="122"/>
      <c r="K37" s="122"/>
      <c r="L37" s="122"/>
      <c r="M37" s="122"/>
      <c r="N37" s="122"/>
      <c r="O37" s="109"/>
      <c r="P37" s="110"/>
      <c r="Q37" s="110"/>
      <c r="R37" s="111"/>
      <c r="S37" s="121"/>
      <c r="T37" s="122"/>
      <c r="U37" s="122"/>
      <c r="V37" s="122"/>
      <c r="W37" s="122"/>
      <c r="X37" s="122"/>
      <c r="Y37" s="123"/>
    </row>
    <row r="38" spans="2:27">
      <c r="B38" s="124" t="s">
        <v>105</v>
      </c>
      <c r="C38" s="107"/>
      <c r="D38" s="107"/>
      <c r="E38" s="107"/>
      <c r="F38" s="107"/>
      <c r="G38" s="108"/>
      <c r="H38" s="131"/>
      <c r="I38" s="132"/>
      <c r="J38" s="132"/>
      <c r="K38" s="132"/>
      <c r="L38" s="132"/>
      <c r="M38" s="132"/>
      <c r="N38" s="132"/>
      <c r="O38" s="132"/>
      <c r="P38" s="132"/>
      <c r="Q38" s="132"/>
      <c r="R38" s="132"/>
      <c r="S38" s="132"/>
      <c r="T38" s="132"/>
      <c r="U38" s="132"/>
      <c r="V38" s="132"/>
      <c r="W38" s="132"/>
      <c r="X38" s="132"/>
      <c r="Y38" s="133"/>
    </row>
    <row r="39" spans="2:27">
      <c r="B39" s="112"/>
      <c r="C39" s="113"/>
      <c r="D39" s="113"/>
      <c r="E39" s="113"/>
      <c r="F39" s="113"/>
      <c r="G39" s="114"/>
      <c r="H39" s="134"/>
      <c r="I39" s="135"/>
      <c r="J39" s="135"/>
      <c r="K39" s="135"/>
      <c r="L39" s="135"/>
      <c r="M39" s="135"/>
      <c r="N39" s="135"/>
      <c r="O39" s="135"/>
      <c r="P39" s="135"/>
      <c r="Q39" s="135"/>
      <c r="R39" s="135"/>
      <c r="S39" s="135"/>
      <c r="T39" s="135"/>
      <c r="U39" s="135"/>
      <c r="V39" s="135"/>
      <c r="W39" s="135"/>
      <c r="X39" s="135"/>
      <c r="Y39" s="136"/>
    </row>
    <row r="40" spans="2:27">
      <c r="B40" s="124" t="s">
        <v>106</v>
      </c>
      <c r="C40" s="107"/>
      <c r="D40" s="107"/>
      <c r="E40" s="107"/>
      <c r="F40" s="107"/>
      <c r="G40" s="108"/>
      <c r="H40" s="125"/>
      <c r="I40" s="126"/>
      <c r="J40" s="126"/>
      <c r="K40" s="126"/>
      <c r="L40" s="126"/>
      <c r="M40" s="126"/>
      <c r="N40" s="126"/>
      <c r="O40" s="126"/>
      <c r="P40" s="126"/>
      <c r="Q40" s="126"/>
      <c r="R40" s="126"/>
      <c r="S40" s="126"/>
      <c r="T40" s="126"/>
      <c r="U40" s="126"/>
      <c r="V40" s="126"/>
      <c r="W40" s="126"/>
      <c r="X40" s="126"/>
      <c r="Y40" s="127"/>
    </row>
    <row r="41" spans="2:27">
      <c r="B41" s="112"/>
      <c r="C41" s="113"/>
      <c r="D41" s="113"/>
      <c r="E41" s="113"/>
      <c r="F41" s="113"/>
      <c r="G41" s="114"/>
      <c r="H41" s="128"/>
      <c r="I41" s="129"/>
      <c r="J41" s="129"/>
      <c r="K41" s="129"/>
      <c r="L41" s="129"/>
      <c r="M41" s="129"/>
      <c r="N41" s="129"/>
      <c r="O41" s="129"/>
      <c r="P41" s="129"/>
      <c r="Q41" s="129"/>
      <c r="R41" s="129"/>
      <c r="S41" s="129"/>
      <c r="T41" s="129"/>
      <c r="U41" s="129"/>
      <c r="V41" s="129"/>
      <c r="W41" s="129"/>
      <c r="X41" s="129"/>
      <c r="Y41" s="130"/>
    </row>
    <row r="42" spans="2:27" ht="13.5" customHeight="1">
      <c r="B42" s="106" t="s">
        <v>124</v>
      </c>
      <c r="C42" s="107"/>
      <c r="D42" s="107"/>
      <c r="E42" s="107"/>
      <c r="F42" s="107"/>
      <c r="G42" s="108"/>
      <c r="H42" s="115"/>
      <c r="I42" s="116"/>
      <c r="J42" s="116"/>
      <c r="K42" s="116"/>
      <c r="L42" s="116"/>
      <c r="M42" s="116"/>
      <c r="N42" s="116"/>
      <c r="O42" s="116"/>
      <c r="P42" s="116"/>
      <c r="Q42" s="116"/>
      <c r="R42" s="116"/>
      <c r="S42" s="116"/>
      <c r="T42" s="116"/>
      <c r="U42" s="116"/>
      <c r="V42" s="116"/>
      <c r="W42" s="116"/>
      <c r="X42" s="116"/>
      <c r="Y42" s="117"/>
    </row>
    <row r="43" spans="2:27">
      <c r="B43" s="109"/>
      <c r="C43" s="110"/>
      <c r="D43" s="110"/>
      <c r="E43" s="110"/>
      <c r="F43" s="110"/>
      <c r="G43" s="111"/>
      <c r="H43" s="118"/>
      <c r="I43" s="119"/>
      <c r="J43" s="119"/>
      <c r="K43" s="119"/>
      <c r="L43" s="119"/>
      <c r="M43" s="119"/>
      <c r="N43" s="119"/>
      <c r="O43" s="119"/>
      <c r="P43" s="119"/>
      <c r="Q43" s="119"/>
      <c r="R43" s="119"/>
      <c r="S43" s="119"/>
      <c r="T43" s="119"/>
      <c r="U43" s="119"/>
      <c r="V43" s="119"/>
      <c r="W43" s="119"/>
      <c r="X43" s="119"/>
      <c r="Y43" s="120"/>
    </row>
    <row r="44" spans="2:27">
      <c r="B44" s="112"/>
      <c r="C44" s="113"/>
      <c r="D44" s="113"/>
      <c r="E44" s="113"/>
      <c r="F44" s="113"/>
      <c r="G44" s="114"/>
      <c r="H44" s="121"/>
      <c r="I44" s="122"/>
      <c r="J44" s="122"/>
      <c r="K44" s="122"/>
      <c r="L44" s="122"/>
      <c r="M44" s="122"/>
      <c r="N44" s="122"/>
      <c r="O44" s="122"/>
      <c r="P44" s="122"/>
      <c r="Q44" s="122"/>
      <c r="R44" s="122"/>
      <c r="S44" s="122"/>
      <c r="T44" s="122"/>
      <c r="U44" s="122"/>
      <c r="V44" s="122"/>
      <c r="W44" s="122"/>
      <c r="X44" s="122"/>
      <c r="Y44" s="123"/>
    </row>
  </sheetData>
  <sheetProtection algorithmName="SHA-512" hashValue="0ysJRe2WqM35A4tn7MUj96S3CcskzBHLXsUhdD9YNtgWclj0dFbDEAX/rZt26u8X4S6OsihFXe/mBsA+K5NVGw==" saltValue="VNwj8ImbC2+4vfhWfDSZRw==" spinCount="100000" sheet="1" selectLockedCells="1"/>
  <mergeCells count="26">
    <mergeCell ref="A2:Z2"/>
    <mergeCell ref="L26:T26"/>
    <mergeCell ref="B42:G44"/>
    <mergeCell ref="H42:Y44"/>
    <mergeCell ref="B40:G41"/>
    <mergeCell ref="H40:Y41"/>
    <mergeCell ref="G35:N37"/>
    <mergeCell ref="S35:Y37"/>
    <mergeCell ref="B35:F37"/>
    <mergeCell ref="O35:R37"/>
    <mergeCell ref="B38:G39"/>
    <mergeCell ref="H38:Y39"/>
    <mergeCell ref="I8:L9"/>
    <mergeCell ref="M12:P13"/>
    <mergeCell ref="Q12:X13"/>
    <mergeCell ref="R3:S3"/>
    <mergeCell ref="U3:V3"/>
    <mergeCell ref="X3:Y3"/>
    <mergeCell ref="M8:Y9"/>
    <mergeCell ref="M10:Y11"/>
    <mergeCell ref="A18:Z20"/>
    <mergeCell ref="A15:Z15"/>
    <mergeCell ref="A16:Z16"/>
    <mergeCell ref="Y12:Y13"/>
    <mergeCell ref="I10:L11"/>
    <mergeCell ref="I12:L13"/>
  </mergeCells>
  <phoneticPr fontId="5"/>
  <conditionalFormatting sqref="A2:Z2">
    <cfRule type="containsText" dxfId="17" priority="1" operator="containsText" text="エラー">
      <formula>NOT(ISERROR(SEARCH("エラー",A2)))</formula>
    </cfRule>
  </conditionalFormatting>
  <dataValidations count="3">
    <dataValidation imeMode="disabled" allowBlank="1" showInputMessage="1" showErrorMessage="1" sqref="R3:S3 U3:V3 X3:Y3" xr:uid="{00000000-0002-0000-0100-000000000000}"/>
    <dataValidation imeMode="fullAlpha" allowBlank="1" showInputMessage="1" showErrorMessage="1" sqref="H40:Y41 I34:P34 U34:AA34" xr:uid="{00000000-0002-0000-0100-000001000000}"/>
    <dataValidation type="custom" imeMode="fullKatakana" allowBlank="1" showInputMessage="1" showErrorMessage="1" errorTitle="入力エラー" error="通帳裏面のカナ表記と一致させてください。_x000a__x000a_例）_x000a_シヤ）オキナワケン_x000a_カ）オキナワケン_x000a_カ．オキナワケン" sqref="H42:Y44" xr:uid="{00000000-0002-0000-0100-000002000000}">
      <formula1>H42=PHONETIC(H42)</formula1>
    </dataValidation>
  </dataValidations>
  <pageMargins left="0.7" right="0.7" top="0.75" bottom="0.75" header="0.3" footer="0.3"/>
  <pageSetup paperSize="9" orientation="portrait" r:id="rId1"/>
  <colBreaks count="1" manualBreakCount="1">
    <brk id="2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プルダウン!$A$1:$A$3</xm:f>
          </x14:formula1>
          <xm:sqref>H38:Y39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J33"/>
  <sheetViews>
    <sheetView showGridLines="0" view="pageBreakPreview" zoomScale="85" zoomScaleNormal="140" zoomScaleSheetLayoutView="85" workbookViewId="0">
      <selection activeCell="E26" sqref="E26:G26"/>
    </sheetView>
  </sheetViews>
  <sheetFormatPr defaultColWidth="2.26953125" defaultRowHeight="13"/>
  <cols>
    <col min="1" max="1" width="2.26953125" style="5"/>
    <col min="2" max="2" width="3.08984375" style="5" customWidth="1"/>
    <col min="3" max="3" width="28" style="5" customWidth="1"/>
    <col min="4" max="4" width="10.26953125" style="5" customWidth="1"/>
    <col min="5" max="5" width="5.7265625" style="5" customWidth="1"/>
    <col min="6" max="6" width="2.7265625" style="5" customWidth="1"/>
    <col min="7" max="7" width="8.6328125" style="5" customWidth="1"/>
    <col min="8" max="8" width="19.08984375" style="5" customWidth="1"/>
    <col min="9" max="10" width="12" style="5" customWidth="1"/>
    <col min="11" max="11" width="13.7265625" style="5" bestFit="1" customWidth="1"/>
    <col min="12" max="12" width="19.26953125" style="5" bestFit="1" customWidth="1"/>
    <col min="13" max="27" width="2.26953125" style="5"/>
    <col min="28" max="28" width="17.1796875" style="5" customWidth="1"/>
    <col min="29" max="31" width="10.7265625" style="5" customWidth="1"/>
    <col min="32" max="34" width="9.08984375" style="5" customWidth="1"/>
    <col min="35" max="35" width="9.90625" style="5" customWidth="1"/>
    <col min="36" max="36" width="15.36328125" style="5" customWidth="1"/>
    <col min="37" max="37" width="3.7265625" style="5" customWidth="1"/>
    <col min="38" max="16384" width="2.26953125" style="5"/>
  </cols>
  <sheetData>
    <row r="1" spans="1:28" ht="24.75" customHeight="1">
      <c r="A1" s="5" t="s">
        <v>254</v>
      </c>
      <c r="I1" s="6"/>
      <c r="J1" s="140"/>
      <c r="K1" s="140"/>
    </row>
    <row r="2" spans="1:28" ht="16.5" customHeight="1">
      <c r="A2" s="147" t="str">
        <f ca="1">IF(H13&lt;&gt;0,IF(OR(E9="",J9="",E10="",J10=""),"エラー：未入力の項目がありますので、黄色の色つきセルを全て入力してください。",""),"")</f>
        <v/>
      </c>
      <c r="B2" s="147"/>
      <c r="C2" s="147"/>
      <c r="D2" s="147"/>
      <c r="E2" s="147"/>
      <c r="F2" s="147"/>
      <c r="G2" s="147"/>
      <c r="H2" s="147"/>
      <c r="I2" s="147"/>
      <c r="J2" s="147"/>
      <c r="K2" s="147"/>
    </row>
    <row r="3" spans="1:28" ht="22.5" customHeight="1">
      <c r="B3" s="140" t="s">
        <v>135</v>
      </c>
      <c r="C3" s="140"/>
      <c r="I3" s="6"/>
      <c r="J3" s="25"/>
      <c r="K3" s="25"/>
    </row>
    <row r="4" spans="1:28" ht="15" customHeight="1">
      <c r="B4" s="153" t="s">
        <v>137</v>
      </c>
      <c r="C4" s="153"/>
      <c r="D4" s="172"/>
      <c r="E4" s="173"/>
      <c r="F4" s="173"/>
      <c r="G4" s="173"/>
      <c r="H4" s="173"/>
      <c r="I4" s="173"/>
      <c r="J4" s="173"/>
      <c r="K4" s="174"/>
    </row>
    <row r="5" spans="1:28" ht="22.5" customHeight="1">
      <c r="B5" s="154" t="s">
        <v>136</v>
      </c>
      <c r="C5" s="155"/>
      <c r="D5" s="144"/>
      <c r="E5" s="145"/>
      <c r="F5" s="145"/>
      <c r="G5" s="145"/>
      <c r="H5" s="145"/>
      <c r="I5" s="145"/>
      <c r="J5" s="145"/>
      <c r="K5" s="146"/>
    </row>
    <row r="6" spans="1:28" ht="22" customHeight="1">
      <c r="B6" s="156" t="s">
        <v>138</v>
      </c>
      <c r="C6" s="157"/>
      <c r="D6" s="91"/>
      <c r="E6" s="179"/>
      <c r="F6" s="179"/>
      <c r="G6" s="179"/>
      <c r="H6" s="92"/>
      <c r="I6" s="93"/>
      <c r="J6" s="89"/>
      <c r="K6" s="90"/>
    </row>
    <row r="7" spans="1:28" ht="22.5" customHeight="1">
      <c r="B7" s="158"/>
      <c r="C7" s="159"/>
      <c r="D7" s="144"/>
      <c r="E7" s="145"/>
      <c r="F7" s="145"/>
      <c r="G7" s="145"/>
      <c r="H7" s="145"/>
      <c r="I7" s="145"/>
      <c r="J7" s="145"/>
      <c r="K7" s="146"/>
    </row>
    <row r="8" spans="1:28" ht="22.5" customHeight="1">
      <c r="B8" s="152" t="s">
        <v>139</v>
      </c>
      <c r="C8" s="152"/>
      <c r="D8" s="73" t="s">
        <v>9</v>
      </c>
      <c r="E8" s="141"/>
      <c r="F8" s="142"/>
      <c r="G8" s="142"/>
      <c r="H8" s="143"/>
      <c r="I8" s="73" t="s">
        <v>10</v>
      </c>
      <c r="J8" s="148"/>
      <c r="K8" s="149"/>
    </row>
    <row r="9" spans="1:28" ht="22.5" customHeight="1">
      <c r="B9" s="152" t="s">
        <v>140</v>
      </c>
      <c r="C9" s="152"/>
      <c r="D9" s="73" t="s">
        <v>9</v>
      </c>
      <c r="E9" s="141"/>
      <c r="F9" s="142"/>
      <c r="G9" s="142"/>
      <c r="H9" s="143"/>
      <c r="I9" s="73" t="s">
        <v>10</v>
      </c>
      <c r="J9" s="148"/>
      <c r="K9" s="149"/>
    </row>
    <row r="10" spans="1:28" ht="22.5" customHeight="1">
      <c r="B10" s="152" t="s">
        <v>213</v>
      </c>
      <c r="C10" s="152"/>
      <c r="D10" s="73" t="s">
        <v>8</v>
      </c>
      <c r="E10" s="141"/>
      <c r="F10" s="142"/>
      <c r="G10" s="142"/>
      <c r="H10" s="143"/>
      <c r="I10" s="73" t="s">
        <v>142</v>
      </c>
      <c r="J10" s="150"/>
      <c r="K10" s="149"/>
    </row>
    <row r="11" spans="1:28" ht="16.5" customHeight="1">
      <c r="I11" s="6"/>
      <c r="J11" s="25"/>
      <c r="K11" s="25"/>
    </row>
    <row r="12" spans="1:28" ht="18.75" customHeight="1">
      <c r="B12" s="5" t="s">
        <v>133</v>
      </c>
      <c r="I12" s="6"/>
      <c r="J12" s="25"/>
      <c r="K12" s="25"/>
    </row>
    <row r="13" spans="1:28" ht="24.75" customHeight="1">
      <c r="B13" s="160" t="s">
        <v>145</v>
      </c>
      <c r="C13" s="161"/>
      <c r="D13" s="161"/>
      <c r="E13" s="161"/>
      <c r="F13" s="161"/>
      <c r="G13" s="161"/>
      <c r="H13" s="175">
        <f ca="1">H14</f>
        <v>0</v>
      </c>
      <c r="I13" s="176"/>
      <c r="J13" s="176"/>
      <c r="K13" s="51" t="s">
        <v>144</v>
      </c>
    </row>
    <row r="14" spans="1:28" ht="24.75" customHeight="1">
      <c r="B14" s="162" t="s">
        <v>273</v>
      </c>
      <c r="C14" s="163"/>
      <c r="D14" s="163"/>
      <c r="E14" s="163"/>
      <c r="F14" s="163"/>
      <c r="G14" s="164"/>
      <c r="H14" s="177">
        <f ca="1">SUM(I19:I33)</f>
        <v>0</v>
      </c>
      <c r="I14" s="178"/>
      <c r="J14" s="178"/>
      <c r="K14" s="51" t="s">
        <v>144</v>
      </c>
    </row>
    <row r="15" spans="1:28" ht="16.5" customHeight="1">
      <c r="C15" s="25"/>
      <c r="D15" s="25"/>
      <c r="H15" s="25"/>
      <c r="I15" s="6"/>
      <c r="J15" s="25"/>
      <c r="K15" s="25"/>
    </row>
    <row r="16" spans="1:28" ht="16.5" customHeight="1">
      <c r="B16" s="5" t="s">
        <v>132</v>
      </c>
      <c r="C16" s="25"/>
      <c r="D16" s="25"/>
      <c r="H16" s="25"/>
      <c r="I16" s="6"/>
      <c r="J16" s="25"/>
      <c r="K16" s="25"/>
      <c r="AB16" s="5" t="s">
        <v>257</v>
      </c>
    </row>
    <row r="17" spans="2:36" ht="16.5" customHeight="1">
      <c r="B17" s="151" t="s">
        <v>25</v>
      </c>
      <c r="C17" s="152" t="s">
        <v>265</v>
      </c>
      <c r="D17" s="169" t="s">
        <v>127</v>
      </c>
      <c r="E17" s="165" t="s">
        <v>141</v>
      </c>
      <c r="F17" s="166"/>
      <c r="G17" s="166"/>
      <c r="H17" s="152" t="s">
        <v>279</v>
      </c>
      <c r="I17" s="162" t="s">
        <v>131</v>
      </c>
      <c r="J17" s="180"/>
      <c r="K17" s="181"/>
    </row>
    <row r="18" spans="2:36" ht="48" customHeight="1">
      <c r="B18" s="151"/>
      <c r="C18" s="152"/>
      <c r="D18" s="169"/>
      <c r="E18" s="167"/>
      <c r="F18" s="168"/>
      <c r="G18" s="168"/>
      <c r="H18" s="152"/>
      <c r="I18" s="182" t="s">
        <v>275</v>
      </c>
      <c r="J18" s="183"/>
      <c r="K18" s="50" t="s">
        <v>274</v>
      </c>
      <c r="L18" s="23" t="s">
        <v>123</v>
      </c>
      <c r="AB18" s="69" t="s">
        <v>256</v>
      </c>
      <c r="AC18" s="69" t="s">
        <v>258</v>
      </c>
      <c r="AD18" s="69" t="s">
        <v>259</v>
      </c>
      <c r="AE18" s="69" t="s">
        <v>260</v>
      </c>
      <c r="AF18" s="71" t="s">
        <v>261</v>
      </c>
      <c r="AG18" s="71" t="s">
        <v>262</v>
      </c>
      <c r="AH18" s="71" t="s">
        <v>263</v>
      </c>
      <c r="AI18" s="69"/>
      <c r="AJ18" s="70" t="s">
        <v>264</v>
      </c>
    </row>
    <row r="19" spans="2:36" ht="22.5" customHeight="1">
      <c r="B19" s="7">
        <f>ROW()-18</f>
        <v>1</v>
      </c>
      <c r="C19" s="74" t="str">
        <f t="shared" ref="C19:C33" ca="1" si="0">IF(OR($L19="OK"),IFERROR(INDIRECT("個票"&amp;$B19&amp;"！$L$4"),""),"")</f>
        <v/>
      </c>
      <c r="D19" s="66" t="str">
        <f t="shared" ref="D19:D33" ca="1" si="1">IF(OR($L19="OK"),IFERROR(ASC(INDIRECT("個票"&amp;$B19&amp;"！$AG$4")),""),"")</f>
        <v/>
      </c>
      <c r="E19" s="170"/>
      <c r="F19" s="171"/>
      <c r="G19" s="171"/>
      <c r="H19" s="26" t="str">
        <f t="shared" ref="H19:H33" ca="1" si="2">IF(OR($L19="OK"),IFERROR(INDIRECT("個票"&amp;$B19&amp;"！$L$5"),""),"")</f>
        <v/>
      </c>
      <c r="I19" s="138" t="str">
        <f ca="1">IF(OR($L19="OK"),IFERROR(INDIRECT("個票"&amp;$B19&amp;"！$AH$14"),""),"")</f>
        <v/>
      </c>
      <c r="J19" s="139"/>
      <c r="K19" s="80">
        <f t="shared" ref="K19:K33" ca="1" si="3">SUM(I19:J19)</f>
        <v>0</v>
      </c>
      <c r="L19" s="23" t="str">
        <f ca="1">IFERROR(IF(INDIRECT("個票"&amp;$B19&amp;"！$AP$23")="NG","",INDIRECT("個票"&amp;$B19&amp;"！$AP$23")),"")</f>
        <v/>
      </c>
      <c r="AB19" s="70" t="str">
        <f t="shared" ref="AB19:AB33" ca="1" si="4">IF(OR($L19="OK"),IFERROR(INDIRECT("個票"&amp;$B19&amp;"！$L$4"),""),"")</f>
        <v/>
      </c>
      <c r="AC19" s="70" t="str">
        <f ca="1">IF($AD19&lt;&gt;"",(IF(AD$19="地方公共団体（市町村）","公立","私立")),"")</f>
        <v/>
      </c>
      <c r="AD19" s="70" t="str">
        <f t="shared" ref="AD19:AD33" ca="1" si="5">IF(OR($L19="OK"),IFERROR(INDIRECT("個票"&amp;$B19&amp;"！$AO$8"),""),"")</f>
        <v/>
      </c>
      <c r="AE19" s="70" t="str">
        <f t="shared" ref="AE19:AE33" ca="1" si="6">IF(OR($L19="OK"),IFERROR(INDIRECT("個票"&amp;$B19&amp;"！$AO$7"),""),"")</f>
        <v/>
      </c>
      <c r="AF19" s="70" t="str">
        <f ca="1">IF(OR($L19="OK"),IFERROR(INDIRECT("個票"&amp;$B19&amp;"！$E$14"),""),"")</f>
        <v/>
      </c>
      <c r="AG19" s="70"/>
      <c r="AH19" s="70"/>
      <c r="AI19" s="70"/>
      <c r="AJ19" s="88" t="str">
        <f ca="1">IF(OR($L19="OK"),IFERROR(INDIRECT("個票"&amp;$B19&amp;"！$E$12"),""),"")</f>
        <v/>
      </c>
    </row>
    <row r="20" spans="2:36" ht="22.5" customHeight="1">
      <c r="B20" s="7">
        <f t="shared" ref="B20:B33" si="7">ROW()-18</f>
        <v>2</v>
      </c>
      <c r="C20" s="74" t="str">
        <f t="shared" ca="1" si="0"/>
        <v/>
      </c>
      <c r="D20" s="66" t="str">
        <f t="shared" ca="1" si="1"/>
        <v/>
      </c>
      <c r="E20" s="170"/>
      <c r="F20" s="171"/>
      <c r="G20" s="171"/>
      <c r="H20" s="26" t="str">
        <f t="shared" ca="1" si="2"/>
        <v/>
      </c>
      <c r="I20" s="138" t="str">
        <f t="shared" ref="I20:I33" ca="1" si="8">IF(OR($L20="OK"),IFERROR(INDIRECT("個票"&amp;$B20&amp;"！$AH$14"),""),"")</f>
        <v/>
      </c>
      <c r="J20" s="139"/>
      <c r="K20" s="80">
        <f t="shared" ca="1" si="3"/>
        <v>0</v>
      </c>
      <c r="L20" s="23" t="str">
        <f ca="1">IFERROR(IF(INDIRECT("個票"&amp;$B20&amp;"！$AP$23")="NG","",INDIRECT("個票"&amp;$B20&amp;"！$AP$23")),"")</f>
        <v/>
      </c>
      <c r="AB20" s="70" t="str">
        <f t="shared" ca="1" si="4"/>
        <v/>
      </c>
      <c r="AC20" s="70" t="str">
        <f ca="1">IF($AD20&lt;&gt;"",(IF(AD$19="地方公共団体（市町村）","公立","私立")),"")</f>
        <v/>
      </c>
      <c r="AD20" s="70" t="str">
        <f t="shared" ca="1" si="5"/>
        <v/>
      </c>
      <c r="AE20" s="70" t="str">
        <f t="shared" ca="1" si="6"/>
        <v/>
      </c>
      <c r="AF20" s="70" t="str">
        <f t="shared" ref="AF20:AF33" ca="1" si="9">IF(OR($L20="OK"),IFERROR(INDIRECT("個票"&amp;$B20&amp;"！$E$31"),""),"")</f>
        <v/>
      </c>
      <c r="AG20" s="70" t="str">
        <f t="shared" ref="AG20:AG33" ca="1" si="10">IF(OR($L20="OK"),IFERROR(INDIRECT("個票"&amp;$B20&amp;"！$N$31"),""),"")</f>
        <v/>
      </c>
      <c r="AH20" s="70" t="str">
        <f t="shared" ref="AH20:AH33" ca="1" si="11">IF(OR($L20="OK"),IFERROR(INDIRECT("個票"&amp;$B20&amp;"！$AH$31"),""),"")</f>
        <v/>
      </c>
      <c r="AI20" s="70" t="str">
        <f t="shared" ref="AI20:AI33" ca="1" si="12">IF(OR($L20="OK"),IFERROR(INDIRECT("個票"&amp;$B20&amp;"！$E$28"),""),"")</f>
        <v/>
      </c>
      <c r="AJ20" s="72" t="str">
        <f t="shared" ref="AJ20:AJ33" ca="1" si="13">IF(OR($L20="OK"),IFERROR(INDIRECT("個票"&amp;$B20&amp;"！$E$29"),""),"")</f>
        <v/>
      </c>
    </row>
    <row r="21" spans="2:36" ht="22.5" customHeight="1">
      <c r="B21" s="7">
        <f t="shared" si="7"/>
        <v>3</v>
      </c>
      <c r="C21" s="74" t="str">
        <f t="shared" ca="1" si="0"/>
        <v/>
      </c>
      <c r="D21" s="66" t="str">
        <f t="shared" ca="1" si="1"/>
        <v/>
      </c>
      <c r="E21" s="170"/>
      <c r="F21" s="171"/>
      <c r="G21" s="171"/>
      <c r="H21" s="26" t="str">
        <f t="shared" ca="1" si="2"/>
        <v/>
      </c>
      <c r="I21" s="138" t="str">
        <f t="shared" ca="1" si="8"/>
        <v/>
      </c>
      <c r="J21" s="139"/>
      <c r="K21" s="80">
        <f t="shared" ca="1" si="3"/>
        <v>0</v>
      </c>
      <c r="L21" s="23" t="str">
        <f t="shared" ref="L21:L33" ca="1" si="14">IFERROR(IF(INDIRECT("個票"&amp;$B21&amp;"！$AP$23")="NG","",INDIRECT("個票"&amp;$B21&amp;"！$AP$23")),"")</f>
        <v/>
      </c>
      <c r="AB21" s="70" t="str">
        <f t="shared" ca="1" si="4"/>
        <v/>
      </c>
      <c r="AC21" s="70" t="str">
        <f t="shared" ref="AC21:AC33" ca="1" si="15">IF($AD21&lt;&gt;"",(IF(AD$19="地方公共団体（市町村）","公立","私立")),"")</f>
        <v/>
      </c>
      <c r="AD21" s="70" t="str">
        <f t="shared" ca="1" si="5"/>
        <v/>
      </c>
      <c r="AE21" s="70" t="str">
        <f t="shared" ca="1" si="6"/>
        <v/>
      </c>
      <c r="AF21" s="70" t="str">
        <f t="shared" ca="1" si="9"/>
        <v/>
      </c>
      <c r="AG21" s="70" t="str">
        <f t="shared" ca="1" si="10"/>
        <v/>
      </c>
      <c r="AH21" s="70" t="str">
        <f t="shared" ca="1" si="11"/>
        <v/>
      </c>
      <c r="AI21" s="70" t="str">
        <f t="shared" ca="1" si="12"/>
        <v/>
      </c>
      <c r="AJ21" s="72" t="str">
        <f t="shared" ca="1" si="13"/>
        <v/>
      </c>
    </row>
    <row r="22" spans="2:36" ht="22.5" customHeight="1">
      <c r="B22" s="7">
        <f t="shared" si="7"/>
        <v>4</v>
      </c>
      <c r="C22" s="74" t="str">
        <f t="shared" ca="1" si="0"/>
        <v/>
      </c>
      <c r="D22" s="66" t="str">
        <f t="shared" ca="1" si="1"/>
        <v/>
      </c>
      <c r="E22" s="170"/>
      <c r="F22" s="171"/>
      <c r="G22" s="171"/>
      <c r="H22" s="26" t="str">
        <f t="shared" ca="1" si="2"/>
        <v/>
      </c>
      <c r="I22" s="138" t="str">
        <f t="shared" ca="1" si="8"/>
        <v/>
      </c>
      <c r="J22" s="139"/>
      <c r="K22" s="80">
        <f t="shared" ca="1" si="3"/>
        <v>0</v>
      </c>
      <c r="L22" s="23" t="str">
        <f t="shared" ca="1" si="14"/>
        <v/>
      </c>
      <c r="AB22" s="70" t="str">
        <f t="shared" ca="1" si="4"/>
        <v/>
      </c>
      <c r="AC22" s="70" t="str">
        <f t="shared" ca="1" si="15"/>
        <v/>
      </c>
      <c r="AD22" s="70" t="str">
        <f t="shared" ca="1" si="5"/>
        <v/>
      </c>
      <c r="AE22" s="70" t="str">
        <f t="shared" ca="1" si="6"/>
        <v/>
      </c>
      <c r="AF22" s="70" t="str">
        <f t="shared" ca="1" si="9"/>
        <v/>
      </c>
      <c r="AG22" s="70" t="str">
        <f t="shared" ca="1" si="10"/>
        <v/>
      </c>
      <c r="AH22" s="70" t="str">
        <f t="shared" ca="1" si="11"/>
        <v/>
      </c>
      <c r="AI22" s="70" t="str">
        <f t="shared" ca="1" si="12"/>
        <v/>
      </c>
      <c r="AJ22" s="72" t="str">
        <f t="shared" ca="1" si="13"/>
        <v/>
      </c>
    </row>
    <row r="23" spans="2:36" ht="22.5" customHeight="1">
      <c r="B23" s="7">
        <f t="shared" si="7"/>
        <v>5</v>
      </c>
      <c r="C23" s="74" t="str">
        <f t="shared" ca="1" si="0"/>
        <v/>
      </c>
      <c r="D23" s="66" t="str">
        <f t="shared" ca="1" si="1"/>
        <v/>
      </c>
      <c r="E23" s="170"/>
      <c r="F23" s="171"/>
      <c r="G23" s="171"/>
      <c r="H23" s="26" t="str">
        <f t="shared" ca="1" si="2"/>
        <v/>
      </c>
      <c r="I23" s="138" t="str">
        <f t="shared" ca="1" si="8"/>
        <v/>
      </c>
      <c r="J23" s="139"/>
      <c r="K23" s="80">
        <f t="shared" ca="1" si="3"/>
        <v>0</v>
      </c>
      <c r="L23" s="23" t="str">
        <f t="shared" ca="1" si="14"/>
        <v/>
      </c>
      <c r="AB23" s="70" t="str">
        <f t="shared" ca="1" si="4"/>
        <v/>
      </c>
      <c r="AC23" s="70" t="str">
        <f t="shared" ca="1" si="15"/>
        <v/>
      </c>
      <c r="AD23" s="70" t="str">
        <f t="shared" ca="1" si="5"/>
        <v/>
      </c>
      <c r="AE23" s="70" t="str">
        <f t="shared" ca="1" si="6"/>
        <v/>
      </c>
      <c r="AF23" s="70" t="str">
        <f t="shared" ca="1" si="9"/>
        <v/>
      </c>
      <c r="AG23" s="70" t="str">
        <f t="shared" ca="1" si="10"/>
        <v/>
      </c>
      <c r="AH23" s="70" t="str">
        <f t="shared" ca="1" si="11"/>
        <v/>
      </c>
      <c r="AI23" s="70" t="str">
        <f t="shared" ca="1" si="12"/>
        <v/>
      </c>
      <c r="AJ23" s="72" t="str">
        <f t="shared" ca="1" si="13"/>
        <v/>
      </c>
    </row>
    <row r="24" spans="2:36" ht="22.5" customHeight="1">
      <c r="B24" s="7">
        <f t="shared" si="7"/>
        <v>6</v>
      </c>
      <c r="C24" s="74" t="str">
        <f t="shared" ca="1" si="0"/>
        <v/>
      </c>
      <c r="D24" s="66" t="str">
        <f t="shared" ca="1" si="1"/>
        <v/>
      </c>
      <c r="E24" s="170"/>
      <c r="F24" s="171"/>
      <c r="G24" s="171"/>
      <c r="H24" s="26" t="str">
        <f t="shared" ca="1" si="2"/>
        <v/>
      </c>
      <c r="I24" s="138" t="str">
        <f t="shared" ca="1" si="8"/>
        <v/>
      </c>
      <c r="J24" s="139"/>
      <c r="K24" s="80">
        <f t="shared" ca="1" si="3"/>
        <v>0</v>
      </c>
      <c r="L24" s="23" t="str">
        <f t="shared" ca="1" si="14"/>
        <v/>
      </c>
      <c r="AB24" s="70" t="str">
        <f t="shared" ca="1" si="4"/>
        <v/>
      </c>
      <c r="AC24" s="70" t="str">
        <f t="shared" ca="1" si="15"/>
        <v/>
      </c>
      <c r="AD24" s="70" t="str">
        <f t="shared" ca="1" si="5"/>
        <v/>
      </c>
      <c r="AE24" s="70" t="str">
        <f t="shared" ca="1" si="6"/>
        <v/>
      </c>
      <c r="AF24" s="70" t="str">
        <f t="shared" ca="1" si="9"/>
        <v/>
      </c>
      <c r="AG24" s="70" t="str">
        <f t="shared" ca="1" si="10"/>
        <v/>
      </c>
      <c r="AH24" s="70" t="str">
        <f t="shared" ca="1" si="11"/>
        <v/>
      </c>
      <c r="AI24" s="70" t="str">
        <f t="shared" ca="1" si="12"/>
        <v/>
      </c>
      <c r="AJ24" s="72" t="str">
        <f t="shared" ca="1" si="13"/>
        <v/>
      </c>
    </row>
    <row r="25" spans="2:36" ht="22.5" customHeight="1">
      <c r="B25" s="7">
        <f t="shared" si="7"/>
        <v>7</v>
      </c>
      <c r="C25" s="74" t="str">
        <f t="shared" ca="1" si="0"/>
        <v/>
      </c>
      <c r="D25" s="66" t="str">
        <f t="shared" ca="1" si="1"/>
        <v/>
      </c>
      <c r="E25" s="170"/>
      <c r="F25" s="171"/>
      <c r="G25" s="171"/>
      <c r="H25" s="26" t="str">
        <f t="shared" ca="1" si="2"/>
        <v/>
      </c>
      <c r="I25" s="138" t="str">
        <f t="shared" ca="1" si="8"/>
        <v/>
      </c>
      <c r="J25" s="139"/>
      <c r="K25" s="80">
        <f t="shared" ca="1" si="3"/>
        <v>0</v>
      </c>
      <c r="L25" s="23" t="str">
        <f t="shared" ca="1" si="14"/>
        <v/>
      </c>
      <c r="AB25" s="70" t="str">
        <f t="shared" ca="1" si="4"/>
        <v/>
      </c>
      <c r="AC25" s="70" t="str">
        <f t="shared" ca="1" si="15"/>
        <v/>
      </c>
      <c r="AD25" s="70" t="str">
        <f t="shared" ca="1" si="5"/>
        <v/>
      </c>
      <c r="AE25" s="70" t="str">
        <f t="shared" ca="1" si="6"/>
        <v/>
      </c>
      <c r="AF25" s="70" t="str">
        <f t="shared" ca="1" si="9"/>
        <v/>
      </c>
      <c r="AG25" s="70" t="str">
        <f t="shared" ca="1" si="10"/>
        <v/>
      </c>
      <c r="AH25" s="70" t="str">
        <f t="shared" ca="1" si="11"/>
        <v/>
      </c>
      <c r="AI25" s="70" t="str">
        <f t="shared" ca="1" si="12"/>
        <v/>
      </c>
      <c r="AJ25" s="72" t="str">
        <f t="shared" ca="1" si="13"/>
        <v/>
      </c>
    </row>
    <row r="26" spans="2:36" ht="22.5" customHeight="1">
      <c r="B26" s="7">
        <f t="shared" si="7"/>
        <v>8</v>
      </c>
      <c r="C26" s="74" t="str">
        <f t="shared" ca="1" si="0"/>
        <v/>
      </c>
      <c r="D26" s="66" t="str">
        <f t="shared" ca="1" si="1"/>
        <v/>
      </c>
      <c r="E26" s="170"/>
      <c r="F26" s="171"/>
      <c r="G26" s="171"/>
      <c r="H26" s="26" t="str">
        <f t="shared" ca="1" si="2"/>
        <v/>
      </c>
      <c r="I26" s="138" t="str">
        <f t="shared" ca="1" si="8"/>
        <v/>
      </c>
      <c r="J26" s="139"/>
      <c r="K26" s="80">
        <f t="shared" ca="1" si="3"/>
        <v>0</v>
      </c>
      <c r="L26" s="23" t="str">
        <f t="shared" ca="1" si="14"/>
        <v/>
      </c>
      <c r="AB26" s="70" t="str">
        <f t="shared" ca="1" si="4"/>
        <v/>
      </c>
      <c r="AC26" s="70" t="str">
        <f t="shared" ca="1" si="15"/>
        <v/>
      </c>
      <c r="AD26" s="70" t="str">
        <f t="shared" ca="1" si="5"/>
        <v/>
      </c>
      <c r="AE26" s="70" t="str">
        <f t="shared" ca="1" si="6"/>
        <v/>
      </c>
      <c r="AF26" s="70" t="str">
        <f t="shared" ca="1" si="9"/>
        <v/>
      </c>
      <c r="AG26" s="70" t="str">
        <f t="shared" ca="1" si="10"/>
        <v/>
      </c>
      <c r="AH26" s="70" t="str">
        <f t="shared" ca="1" si="11"/>
        <v/>
      </c>
      <c r="AI26" s="70" t="str">
        <f t="shared" ca="1" si="12"/>
        <v/>
      </c>
      <c r="AJ26" s="72" t="str">
        <f t="shared" ca="1" si="13"/>
        <v/>
      </c>
    </row>
    <row r="27" spans="2:36" ht="22.5" customHeight="1">
      <c r="B27" s="7">
        <f t="shared" si="7"/>
        <v>9</v>
      </c>
      <c r="C27" s="74" t="str">
        <f t="shared" ca="1" si="0"/>
        <v/>
      </c>
      <c r="D27" s="66" t="str">
        <f t="shared" ca="1" si="1"/>
        <v/>
      </c>
      <c r="E27" s="170"/>
      <c r="F27" s="171"/>
      <c r="G27" s="171"/>
      <c r="H27" s="26" t="str">
        <f t="shared" ca="1" si="2"/>
        <v/>
      </c>
      <c r="I27" s="138" t="str">
        <f t="shared" ca="1" si="8"/>
        <v/>
      </c>
      <c r="J27" s="139"/>
      <c r="K27" s="80">
        <f t="shared" ca="1" si="3"/>
        <v>0</v>
      </c>
      <c r="L27" s="23" t="str">
        <f t="shared" ca="1" si="14"/>
        <v/>
      </c>
      <c r="AB27" s="70" t="str">
        <f t="shared" ca="1" si="4"/>
        <v/>
      </c>
      <c r="AC27" s="70" t="str">
        <f t="shared" ca="1" si="15"/>
        <v/>
      </c>
      <c r="AD27" s="70" t="str">
        <f t="shared" ca="1" si="5"/>
        <v/>
      </c>
      <c r="AE27" s="70" t="str">
        <f t="shared" ca="1" si="6"/>
        <v/>
      </c>
      <c r="AF27" s="70" t="str">
        <f t="shared" ca="1" si="9"/>
        <v/>
      </c>
      <c r="AG27" s="70" t="str">
        <f t="shared" ca="1" si="10"/>
        <v/>
      </c>
      <c r="AH27" s="70" t="str">
        <f t="shared" ca="1" si="11"/>
        <v/>
      </c>
      <c r="AI27" s="70" t="str">
        <f t="shared" ca="1" si="12"/>
        <v/>
      </c>
      <c r="AJ27" s="72" t="str">
        <f t="shared" ca="1" si="13"/>
        <v/>
      </c>
    </row>
    <row r="28" spans="2:36" ht="22.5" customHeight="1">
      <c r="B28" s="7">
        <f t="shared" si="7"/>
        <v>10</v>
      </c>
      <c r="C28" s="74" t="str">
        <f t="shared" ca="1" si="0"/>
        <v/>
      </c>
      <c r="D28" s="66" t="str">
        <f t="shared" ca="1" si="1"/>
        <v/>
      </c>
      <c r="E28" s="170"/>
      <c r="F28" s="171"/>
      <c r="G28" s="171"/>
      <c r="H28" s="26" t="str">
        <f t="shared" ca="1" si="2"/>
        <v/>
      </c>
      <c r="I28" s="138" t="str">
        <f t="shared" ca="1" si="8"/>
        <v/>
      </c>
      <c r="J28" s="139"/>
      <c r="K28" s="80">
        <f t="shared" ca="1" si="3"/>
        <v>0</v>
      </c>
      <c r="L28" s="23" t="str">
        <f t="shared" ca="1" si="14"/>
        <v/>
      </c>
      <c r="AB28" s="70" t="str">
        <f t="shared" ca="1" si="4"/>
        <v/>
      </c>
      <c r="AC28" s="70" t="str">
        <f t="shared" ca="1" si="15"/>
        <v/>
      </c>
      <c r="AD28" s="70" t="str">
        <f t="shared" ca="1" si="5"/>
        <v/>
      </c>
      <c r="AE28" s="70" t="str">
        <f t="shared" ca="1" si="6"/>
        <v/>
      </c>
      <c r="AF28" s="70" t="str">
        <f t="shared" ca="1" si="9"/>
        <v/>
      </c>
      <c r="AG28" s="70" t="str">
        <f t="shared" ca="1" si="10"/>
        <v/>
      </c>
      <c r="AH28" s="70" t="str">
        <f t="shared" ca="1" si="11"/>
        <v/>
      </c>
      <c r="AI28" s="70" t="str">
        <f t="shared" ca="1" si="12"/>
        <v/>
      </c>
      <c r="AJ28" s="72" t="str">
        <f t="shared" ca="1" si="13"/>
        <v/>
      </c>
    </row>
    <row r="29" spans="2:36" ht="22.5" customHeight="1">
      <c r="B29" s="7">
        <f t="shared" si="7"/>
        <v>11</v>
      </c>
      <c r="C29" s="74" t="str">
        <f t="shared" ca="1" si="0"/>
        <v/>
      </c>
      <c r="D29" s="66" t="str">
        <f t="shared" ca="1" si="1"/>
        <v/>
      </c>
      <c r="E29" s="170"/>
      <c r="F29" s="171"/>
      <c r="G29" s="171"/>
      <c r="H29" s="26" t="str">
        <f t="shared" ca="1" si="2"/>
        <v/>
      </c>
      <c r="I29" s="138" t="str">
        <f t="shared" ca="1" si="8"/>
        <v/>
      </c>
      <c r="J29" s="139"/>
      <c r="K29" s="80">
        <f t="shared" ca="1" si="3"/>
        <v>0</v>
      </c>
      <c r="L29" s="23" t="str">
        <f t="shared" ca="1" si="14"/>
        <v/>
      </c>
      <c r="AB29" s="70" t="str">
        <f t="shared" ca="1" si="4"/>
        <v/>
      </c>
      <c r="AC29" s="70" t="str">
        <f t="shared" ca="1" si="15"/>
        <v/>
      </c>
      <c r="AD29" s="70" t="str">
        <f t="shared" ca="1" si="5"/>
        <v/>
      </c>
      <c r="AE29" s="70" t="str">
        <f t="shared" ca="1" si="6"/>
        <v/>
      </c>
      <c r="AF29" s="70" t="str">
        <f t="shared" ca="1" si="9"/>
        <v/>
      </c>
      <c r="AG29" s="70" t="str">
        <f t="shared" ca="1" si="10"/>
        <v/>
      </c>
      <c r="AH29" s="70" t="str">
        <f t="shared" ca="1" si="11"/>
        <v/>
      </c>
      <c r="AI29" s="70" t="str">
        <f t="shared" ca="1" si="12"/>
        <v/>
      </c>
      <c r="AJ29" s="72" t="str">
        <f t="shared" ca="1" si="13"/>
        <v/>
      </c>
    </row>
    <row r="30" spans="2:36" ht="22.5" customHeight="1">
      <c r="B30" s="7">
        <f t="shared" si="7"/>
        <v>12</v>
      </c>
      <c r="C30" s="74" t="str">
        <f t="shared" ca="1" si="0"/>
        <v/>
      </c>
      <c r="D30" s="66" t="str">
        <f t="shared" ca="1" si="1"/>
        <v/>
      </c>
      <c r="E30" s="170"/>
      <c r="F30" s="171"/>
      <c r="G30" s="171"/>
      <c r="H30" s="26" t="str">
        <f t="shared" ca="1" si="2"/>
        <v/>
      </c>
      <c r="I30" s="138" t="str">
        <f t="shared" ca="1" si="8"/>
        <v/>
      </c>
      <c r="J30" s="139"/>
      <c r="K30" s="80">
        <f t="shared" ca="1" si="3"/>
        <v>0</v>
      </c>
      <c r="L30" s="23" t="str">
        <f t="shared" ca="1" si="14"/>
        <v/>
      </c>
      <c r="AB30" s="70" t="str">
        <f t="shared" ca="1" si="4"/>
        <v/>
      </c>
      <c r="AC30" s="70" t="str">
        <f t="shared" ca="1" si="15"/>
        <v/>
      </c>
      <c r="AD30" s="70" t="str">
        <f t="shared" ca="1" si="5"/>
        <v/>
      </c>
      <c r="AE30" s="70" t="str">
        <f t="shared" ca="1" si="6"/>
        <v/>
      </c>
      <c r="AF30" s="70" t="str">
        <f t="shared" ca="1" si="9"/>
        <v/>
      </c>
      <c r="AG30" s="70" t="str">
        <f t="shared" ca="1" si="10"/>
        <v/>
      </c>
      <c r="AH30" s="70" t="str">
        <f t="shared" ca="1" si="11"/>
        <v/>
      </c>
      <c r="AI30" s="70" t="str">
        <f t="shared" ca="1" si="12"/>
        <v/>
      </c>
      <c r="AJ30" s="72" t="str">
        <f t="shared" ca="1" si="13"/>
        <v/>
      </c>
    </row>
    <row r="31" spans="2:36" ht="22.5" customHeight="1">
      <c r="B31" s="7">
        <f t="shared" si="7"/>
        <v>13</v>
      </c>
      <c r="C31" s="74" t="str">
        <f t="shared" ca="1" si="0"/>
        <v/>
      </c>
      <c r="D31" s="66" t="str">
        <f t="shared" ca="1" si="1"/>
        <v/>
      </c>
      <c r="E31" s="170"/>
      <c r="F31" s="171"/>
      <c r="G31" s="171"/>
      <c r="H31" s="26" t="str">
        <f t="shared" ca="1" si="2"/>
        <v/>
      </c>
      <c r="I31" s="138" t="str">
        <f t="shared" ca="1" si="8"/>
        <v/>
      </c>
      <c r="J31" s="139"/>
      <c r="K31" s="80">
        <f t="shared" ca="1" si="3"/>
        <v>0</v>
      </c>
      <c r="L31" s="23" t="str">
        <f t="shared" ca="1" si="14"/>
        <v/>
      </c>
      <c r="AB31" s="70" t="str">
        <f t="shared" ca="1" si="4"/>
        <v/>
      </c>
      <c r="AC31" s="70" t="str">
        <f t="shared" ca="1" si="15"/>
        <v/>
      </c>
      <c r="AD31" s="70" t="str">
        <f t="shared" ca="1" si="5"/>
        <v/>
      </c>
      <c r="AE31" s="70" t="str">
        <f t="shared" ca="1" si="6"/>
        <v/>
      </c>
      <c r="AF31" s="70" t="str">
        <f t="shared" ca="1" si="9"/>
        <v/>
      </c>
      <c r="AG31" s="70" t="str">
        <f t="shared" ca="1" si="10"/>
        <v/>
      </c>
      <c r="AH31" s="70" t="str">
        <f t="shared" ca="1" si="11"/>
        <v/>
      </c>
      <c r="AI31" s="70" t="str">
        <f t="shared" ca="1" si="12"/>
        <v/>
      </c>
      <c r="AJ31" s="72" t="str">
        <f t="shared" ca="1" si="13"/>
        <v/>
      </c>
    </row>
    <row r="32" spans="2:36" ht="22.5" customHeight="1">
      <c r="B32" s="7">
        <f t="shared" si="7"/>
        <v>14</v>
      </c>
      <c r="C32" s="74" t="str">
        <f t="shared" ca="1" si="0"/>
        <v/>
      </c>
      <c r="D32" s="66" t="str">
        <f t="shared" ca="1" si="1"/>
        <v/>
      </c>
      <c r="E32" s="170"/>
      <c r="F32" s="171"/>
      <c r="G32" s="171"/>
      <c r="H32" s="26" t="str">
        <f t="shared" ca="1" si="2"/>
        <v/>
      </c>
      <c r="I32" s="138" t="str">
        <f t="shared" ca="1" si="8"/>
        <v/>
      </c>
      <c r="J32" s="139"/>
      <c r="K32" s="80">
        <f t="shared" ca="1" si="3"/>
        <v>0</v>
      </c>
      <c r="L32" s="23" t="str">
        <f t="shared" ca="1" si="14"/>
        <v/>
      </c>
      <c r="AB32" s="70" t="str">
        <f t="shared" ca="1" si="4"/>
        <v/>
      </c>
      <c r="AC32" s="70" t="str">
        <f t="shared" ca="1" si="15"/>
        <v/>
      </c>
      <c r="AD32" s="70" t="str">
        <f t="shared" ca="1" si="5"/>
        <v/>
      </c>
      <c r="AE32" s="70" t="str">
        <f t="shared" ca="1" si="6"/>
        <v/>
      </c>
      <c r="AF32" s="70" t="str">
        <f t="shared" ca="1" si="9"/>
        <v/>
      </c>
      <c r="AG32" s="70" t="str">
        <f t="shared" ca="1" si="10"/>
        <v/>
      </c>
      <c r="AH32" s="70" t="str">
        <f t="shared" ca="1" si="11"/>
        <v/>
      </c>
      <c r="AI32" s="70" t="str">
        <f t="shared" ca="1" si="12"/>
        <v/>
      </c>
      <c r="AJ32" s="72" t="str">
        <f t="shared" ca="1" si="13"/>
        <v/>
      </c>
    </row>
    <row r="33" spans="2:36" ht="22.5" customHeight="1">
      <c r="B33" s="7">
        <f t="shared" si="7"/>
        <v>15</v>
      </c>
      <c r="C33" s="74" t="str">
        <f t="shared" ca="1" si="0"/>
        <v/>
      </c>
      <c r="D33" s="66" t="str">
        <f t="shared" ca="1" si="1"/>
        <v/>
      </c>
      <c r="E33" s="170"/>
      <c r="F33" s="171"/>
      <c r="G33" s="171"/>
      <c r="H33" s="26" t="str">
        <f t="shared" ca="1" si="2"/>
        <v/>
      </c>
      <c r="I33" s="138" t="str">
        <f t="shared" ca="1" si="8"/>
        <v/>
      </c>
      <c r="J33" s="139"/>
      <c r="K33" s="80">
        <f t="shared" ca="1" si="3"/>
        <v>0</v>
      </c>
      <c r="L33" s="23" t="str">
        <f t="shared" ca="1" si="14"/>
        <v/>
      </c>
      <c r="AB33" s="70" t="str">
        <f t="shared" ca="1" si="4"/>
        <v/>
      </c>
      <c r="AC33" s="70" t="str">
        <f t="shared" ca="1" si="15"/>
        <v/>
      </c>
      <c r="AD33" s="70" t="str">
        <f t="shared" ca="1" si="5"/>
        <v/>
      </c>
      <c r="AE33" s="70" t="str">
        <f t="shared" ca="1" si="6"/>
        <v/>
      </c>
      <c r="AF33" s="70" t="str">
        <f t="shared" ca="1" si="9"/>
        <v/>
      </c>
      <c r="AG33" s="70" t="str">
        <f t="shared" ca="1" si="10"/>
        <v/>
      </c>
      <c r="AH33" s="70" t="str">
        <f t="shared" ca="1" si="11"/>
        <v/>
      </c>
      <c r="AI33" s="70" t="str">
        <f t="shared" ca="1" si="12"/>
        <v/>
      </c>
      <c r="AJ33" s="72" t="str">
        <f t="shared" ca="1" si="13"/>
        <v/>
      </c>
    </row>
  </sheetData>
  <sheetProtection algorithmName="SHA-512" hashValue="2+rwDnumW91Kf3QCBQKw3sLezY6VPKFGeMOZJGkvMp/1KSsCY+hfoIbrNawfxdSH3K+niKEuAVxKTXH+c3Ll5g==" saltValue="KcR5gWtaYH56JwwuCH2jJQ==" spinCount="100000" sheet="1" selectLockedCells="1"/>
  <mergeCells count="60">
    <mergeCell ref="H17:H18"/>
    <mergeCell ref="D4:K4"/>
    <mergeCell ref="H13:J13"/>
    <mergeCell ref="H14:J14"/>
    <mergeCell ref="E6:G6"/>
    <mergeCell ref="I17:K17"/>
    <mergeCell ref="I18:J1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B17:B18"/>
    <mergeCell ref="C17:C18"/>
    <mergeCell ref="B10:C10"/>
    <mergeCell ref="B3:C3"/>
    <mergeCell ref="B4:C4"/>
    <mergeCell ref="B5:C5"/>
    <mergeCell ref="B6:C7"/>
    <mergeCell ref="B13:G13"/>
    <mergeCell ref="B14:G14"/>
    <mergeCell ref="B9:C9"/>
    <mergeCell ref="B8:C8"/>
    <mergeCell ref="E17:G18"/>
    <mergeCell ref="D17:D18"/>
    <mergeCell ref="J1:K1"/>
    <mergeCell ref="E10:H10"/>
    <mergeCell ref="E8:H8"/>
    <mergeCell ref="E9:H9"/>
    <mergeCell ref="D7:K7"/>
    <mergeCell ref="D5:K5"/>
    <mergeCell ref="A2:K2"/>
    <mergeCell ref="J8:K8"/>
    <mergeCell ref="J9:K9"/>
    <mergeCell ref="J10:K10"/>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s>
  <phoneticPr fontId="5"/>
  <conditionalFormatting sqref="A2:K2">
    <cfRule type="containsText" dxfId="16" priority="1" operator="containsText" text="エラー">
      <formula>NOT(ISERROR(SEARCH("エラー",A2)))</formula>
    </cfRule>
  </conditionalFormatting>
  <conditionalFormatting sqref="J1:K1 J3:K3 J6:K6 J11:K12 J15:K16">
    <cfRule type="cellIs" dxfId="15" priority="2" operator="equal">
      <formula>0</formula>
    </cfRule>
  </conditionalFormatting>
  <pageMargins left="0.55118110236220474" right="0.19685039370078741" top="0.39370078740157483" bottom="0.39370078740157483" header="0" footer="0"/>
  <pageSetup paperSize="9" scale="8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FD90C2-BA59-4114-B824-9946CB746927}">
          <x14:formula1>
            <xm:f>プルダウン!$L$2:$L$41</xm:f>
          </x14:formula1>
          <xm:sqref>E19:G33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62"/>
  <sheetViews>
    <sheetView showGridLines="0" tabSelected="1" view="pageBreakPreview" zoomScaleNormal="120" zoomScaleSheetLayoutView="100" workbookViewId="0">
      <selection activeCell="L9" sqref="L9:AM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143</v>
      </c>
      <c r="J14" s="244" t="s">
        <v>159</v>
      </c>
      <c r="K14" s="244"/>
      <c r="L14" s="244"/>
      <c r="M14" s="244"/>
      <c r="N14" s="261">
        <v>100000</v>
      </c>
      <c r="O14" s="262"/>
      <c r="P14" s="262"/>
      <c r="Q14" s="262"/>
      <c r="R14" s="262"/>
      <c r="S14" s="84" t="s">
        <v>143</v>
      </c>
      <c r="T14" s="267" t="s">
        <v>157</v>
      </c>
      <c r="U14" s="268"/>
      <c r="V14" s="268"/>
      <c r="W14" s="269"/>
      <c r="X14" s="261">
        <f>MIN(E14,N14)</f>
        <v>0</v>
      </c>
      <c r="Y14" s="262"/>
      <c r="Z14" s="262"/>
      <c r="AA14" s="262"/>
      <c r="AB14" s="262"/>
      <c r="AC14" s="85" t="s">
        <v>143</v>
      </c>
      <c r="AD14" s="258" t="s">
        <v>268</v>
      </c>
      <c r="AE14" s="259"/>
      <c r="AF14" s="259"/>
      <c r="AG14" s="260"/>
      <c r="AH14" s="256">
        <f>ROUNDDOWN(X14*3/4,-3)</f>
        <v>0</v>
      </c>
      <c r="AI14" s="257"/>
      <c r="AJ14" s="257"/>
      <c r="AK14" s="257"/>
      <c r="AL14" s="257"/>
      <c r="AM14" s="86" t="s">
        <v>143</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150</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VU3KzLZ61PSbK6R9NvGzmSJmV4qrAfgpB3pzD87IPWr5Stynkg/LNMA7zLcrHBp3Y04gKSOkICKy9n5Isn5xEw==" saltValue="K9KU2RQwDy+IQNO9HYOhkQ==" spinCount="100000" sheet="1" selectLockedCells="1" autoFilter="0"/>
  <mergeCells count="58">
    <mergeCell ref="A23:AM23"/>
    <mergeCell ref="L9:AM9"/>
    <mergeCell ref="T14:W14"/>
    <mergeCell ref="N14:R14"/>
    <mergeCell ref="A12:D12"/>
    <mergeCell ref="J21:AM21"/>
    <mergeCell ref="J20:AM20"/>
    <mergeCell ref="A15:D15"/>
    <mergeCell ref="J15:AM15"/>
    <mergeCell ref="E15:I15"/>
    <mergeCell ref="E16:I16"/>
    <mergeCell ref="J16:AM16"/>
    <mergeCell ref="J17:AM17"/>
    <mergeCell ref="J18:AM18"/>
    <mergeCell ref="A19:D19"/>
    <mergeCell ref="A20:D20"/>
    <mergeCell ref="A2:AM2"/>
    <mergeCell ref="E12:AM12"/>
    <mergeCell ref="J14:M14"/>
    <mergeCell ref="E14:H14"/>
    <mergeCell ref="B14:D14"/>
    <mergeCell ref="A3:A9"/>
    <mergeCell ref="L3:AF3"/>
    <mergeCell ref="AG3:AM3"/>
    <mergeCell ref="AH14:AL14"/>
    <mergeCell ref="AD14:AG14"/>
    <mergeCell ref="X14:AB14"/>
    <mergeCell ref="B95:W95"/>
    <mergeCell ref="X95:AM95"/>
    <mergeCell ref="B24:AM24"/>
    <mergeCell ref="B25:AM25"/>
    <mergeCell ref="A93:AM93"/>
    <mergeCell ref="B94:W94"/>
    <mergeCell ref="X94:AM94"/>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J19:AM19"/>
    <mergeCell ref="A16:D16"/>
    <mergeCell ref="A17:D17"/>
    <mergeCell ref="A18:D18"/>
    <mergeCell ref="A21:D21"/>
    <mergeCell ref="E17:I17"/>
    <mergeCell ref="E18:I18"/>
    <mergeCell ref="E19:I19"/>
    <mergeCell ref="E20:I20"/>
    <mergeCell ref="E21:I21"/>
  </mergeCells>
  <phoneticPr fontId="5"/>
  <conditionalFormatting sqref="A2:AM2">
    <cfRule type="containsText" dxfId="14" priority="1" operator="containsText" text="エラー">
      <formula>NOT(ISERROR(SEARCH("エラー",A2)))</formula>
    </cfRule>
  </conditionalFormatting>
  <dataValidations count="5">
    <dataValidation type="list" allowBlank="1" showInputMessage="1" showErrorMessage="1" sqref="A94:A95" xr:uid="{00000000-0002-0000-0300-000000000000}">
      <formula1>"○"</formula1>
    </dataValidation>
    <dataValidation type="textLength" imeMode="disabled" operator="equal" allowBlank="1" showInputMessage="1" showErrorMessage="1" errorTitle="事業所番号" error="10桁で入力してください。" sqref="AG4:AM4" xr:uid="{00000000-0002-0000-0300-000001000000}">
      <formula1>10</formula1>
    </dataValidation>
    <dataValidation imeMode="off" allowBlank="1" showInputMessage="1" showErrorMessage="1" sqref="P8:Y8 AC8:AM8" xr:uid="{00000000-0002-0000-0300-000002000000}"/>
    <dataValidation imeMode="fullKatakana" allowBlank="1" showInputMessage="1" showErrorMessage="1" sqref="L3:AF3" xr:uid="{00000000-0002-0000-0300-000003000000}"/>
    <dataValidation type="list" imeMode="disabled" allowBlank="1" showInputMessage="1" showErrorMessage="1" sqref="A24:A89" xr:uid="{00000000-0002-0000-03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7000000}">
          <x14:formula1>
            <xm:f>プルダウン!$B$1:$B$7</xm:f>
          </x14:formula1>
          <xm:sqref>L5:AK5</xm:sqref>
        </x14:dataValidation>
        <x14:dataValidation type="list" allowBlank="1" showInputMessage="1" showErrorMessage="1" xr:uid="{49A3A6C3-76DF-4E40-9DE7-75674A30D694}">
          <x14:formula1>
            <xm:f>プルダウン!$H$1:$H$4</xm:f>
          </x14:formula1>
          <xm:sqref>A16:D20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D2BA-BF33-48AB-A1D3-979390FEC6AF}">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Z3v7WjZFupWAi7ZgepvJ6yBfwjqInHANVbPkgixj9UlF99OgxATxQmrM+xUiNrPmc/91f30qDQRbBve7jL77Yw==" saltValue="dFERAZwaIj+cl7wwn9TBOw=="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13" priority="1" operator="containsText" text="エラー">
      <formula>NOT(ISERROR(SEARCH("エラー",A2)))</formula>
    </cfRule>
  </conditionalFormatting>
  <dataValidations disablePrompts="1" count="5">
    <dataValidation type="list" imeMode="disabled" allowBlank="1" showInputMessage="1" showErrorMessage="1" sqref="A24:A89" xr:uid="{9F080438-B475-4B55-AB38-D6B5953C8566}">
      <formula1>"○"</formula1>
    </dataValidation>
    <dataValidation imeMode="fullKatakana" allowBlank="1" showInputMessage="1" showErrorMessage="1" sqref="L3:AF3" xr:uid="{56CB722B-8412-4B4B-87C9-3338E1B050F1}"/>
    <dataValidation imeMode="off" allowBlank="1" showInputMessage="1" showErrorMessage="1" sqref="P8:Y8 AC8:AM8" xr:uid="{D21FD959-307D-4556-B00D-653EAE38F640}"/>
    <dataValidation type="textLength" imeMode="disabled" operator="equal" allowBlank="1" showInputMessage="1" showErrorMessage="1" errorTitle="事業所番号" error="10桁で入力してください。" sqref="AG4:AM4" xr:uid="{C88B989E-3125-4869-B4CD-8A4ABEE4C8E7}">
      <formula1>10</formula1>
    </dataValidation>
    <dataValidation type="list" allowBlank="1" showInputMessage="1" showErrorMessage="1" sqref="A94:A95" xr:uid="{635AABCC-B775-4600-8EE1-F1C1D7013FEB}">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rowBreaks count="1" manualBreakCount="1">
    <brk id="2" max="38" man="1"/>
  </rowBreaks>
  <colBreaks count="1" manualBreakCount="1">
    <brk id="11" max="25"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A2D7CE6-04E9-4AAF-80C7-ACE3DF58E535}">
          <x14:formula1>
            <xm:f>プルダウン!$H$1:$H$4</xm:f>
          </x14:formula1>
          <xm:sqref>A16:D20</xm:sqref>
        </x14:dataValidation>
        <x14:dataValidation type="list" allowBlank="1" showInputMessage="1" showErrorMessage="1" xr:uid="{0E1FFE92-C1F2-473A-854E-37D0074E529D}">
          <x14:formula1>
            <xm:f>プルダウン!$B$1:$B$7</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3F32-A7B0-4909-86FA-AE7FD26DCE03}">
  <sheetPr>
    <pageSetUpPr fitToPage="1"/>
  </sheetPr>
  <dimension ref="A1:AU162"/>
  <sheetViews>
    <sheetView showGridLines="0" view="pageBreakPreview" zoomScaleNormal="120" zoomScaleSheetLayoutView="100" workbookViewId="0">
      <selection activeCell="AQ26" sqref="AQ2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MqzKni+KqFS5h7h1/PFkQvRgw/n6gQHxAYzhTOgh724igBOx/RzWLj0P30pQBA7S3ykUsqQwlNi1Kfym+57y2A==" saltValue="E/NnNiiDe+4TljjxStpohg=="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12" priority="1" operator="containsText" text="エラー">
      <formula>NOT(ISERROR(SEARCH("エラー",A2)))</formula>
    </cfRule>
  </conditionalFormatting>
  <dataValidations count="5">
    <dataValidation type="list" allowBlank="1" showInputMessage="1" showErrorMessage="1" sqref="A94:A95" xr:uid="{2DC54572-43AC-4CCB-A65D-BDD2AACBDBDC}">
      <formula1>"○"</formula1>
    </dataValidation>
    <dataValidation type="textLength" imeMode="disabled" operator="equal" allowBlank="1" showInputMessage="1" showErrorMessage="1" errorTitle="事業所番号" error="10桁で入力してください。" sqref="AG4:AM4" xr:uid="{462C9011-5EDC-4903-9E8E-7505899840B2}">
      <formula1>10</formula1>
    </dataValidation>
    <dataValidation imeMode="off" allowBlank="1" showInputMessage="1" showErrorMessage="1" sqref="P8:Y8 AC8:AM8" xr:uid="{791C0A1B-ACD8-45AC-90DD-82FEE828E171}"/>
    <dataValidation imeMode="fullKatakana" allowBlank="1" showInputMessage="1" showErrorMessage="1" sqref="L3:AF3" xr:uid="{538B88E4-A7E6-47E3-9396-4548A0E83022}"/>
    <dataValidation type="list" imeMode="disabled" allowBlank="1" showInputMessage="1" showErrorMessage="1" sqref="A24:A89" xr:uid="{E26D1A63-0607-4F2C-AA9A-324FF2AE44F4}">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147FFF6-B719-4383-A248-32D0E7F941D9}">
          <x14:formula1>
            <xm:f>プルダウン!$H$1:$H$4</xm:f>
          </x14:formula1>
          <xm:sqref>A16:D20</xm:sqref>
        </x14:dataValidation>
        <x14:dataValidation type="list" allowBlank="1" showInputMessage="1" showErrorMessage="1" xr:uid="{1049C624-FB52-495C-A9E4-B7B3BEE67198}">
          <x14:formula1>
            <xm:f>プルダウン!$B$1:$B$7</xm:f>
          </x14:formula1>
          <xm:sqref>L5:AK5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78D4-0047-42A1-91A4-8F5D6F646C22}">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q7EsTjqagIM2dJdpEo9CxbSC1Gf6VKHGrJzABJzeKp7zKSnxnQkvh+xIHDB60NBs2u5y9kI5ayVhPE4VPTiWwQ==" saltValue="1Vr3JSlRb8PtpiJyQbu8DA=="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11" priority="1" operator="containsText" text="エラー">
      <formula>NOT(ISERROR(SEARCH("エラー",A2)))</formula>
    </cfRule>
  </conditionalFormatting>
  <dataValidations count="5">
    <dataValidation type="list" imeMode="disabled" allowBlank="1" showInputMessage="1" showErrorMessage="1" sqref="A24:A89" xr:uid="{FCBC0481-B40B-4BC0-925B-A9E49EE32D34}">
      <formula1>"○"</formula1>
    </dataValidation>
    <dataValidation imeMode="fullKatakana" allowBlank="1" showInputMessage="1" showErrorMessage="1" sqref="L3:AF3" xr:uid="{9CA4154E-1378-4F2A-94BA-53F941625559}"/>
    <dataValidation imeMode="off" allowBlank="1" showInputMessage="1" showErrorMessage="1" sqref="P8:Y8 AC8:AM8" xr:uid="{FEB1FB4D-3155-4750-B3CF-0DC2F8F19876}"/>
    <dataValidation type="textLength" imeMode="disabled" operator="equal" allowBlank="1" showInputMessage="1" showErrorMessage="1" errorTitle="事業所番号" error="10桁で入力してください。" sqref="AG4:AM4" xr:uid="{366764A3-4FC7-4250-B339-BCB7000E8BBC}">
      <formula1>10</formula1>
    </dataValidation>
    <dataValidation type="list" allowBlank="1" showInputMessage="1" showErrorMessage="1" sqref="A94:A95" xr:uid="{12937654-9B13-4857-A891-E60A865372A8}">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CF4CE48-9EBA-4155-9842-FD76FC94CAF4}">
          <x14:formula1>
            <xm:f>プルダウン!$H$1:$H$4</xm:f>
          </x14:formula1>
          <xm:sqref>A16:D20</xm:sqref>
        </x14:dataValidation>
        <x14:dataValidation type="list" allowBlank="1" showInputMessage="1" showErrorMessage="1" xr:uid="{FF587EC2-B2B4-482B-BC83-68E863177BEC}">
          <x14:formula1>
            <xm:f>プルダウン!$B$1:$B$7</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0066-47DE-43B1-BB43-C93C3705D652}">
  <sheetPr>
    <pageSetUpPr fitToPage="1"/>
  </sheetPr>
  <dimension ref="A1:AU162"/>
  <sheetViews>
    <sheetView showGridLines="0" view="pageBreakPreview" topLeftCell="A7"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hxP1dt5CVvBpAPhd+VJxNVs9/WMI7J+dHonEcQH/zM1m/CRL+XD5AARBpGY+pt6kNac5EJ3fDg8Dl8e0JUd3xw==" saltValue="MROEI769wyJ280qsfaEWjw=="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10" priority="1" operator="containsText" text="エラー">
      <formula>NOT(ISERROR(SEARCH("エラー",A2)))</formula>
    </cfRule>
  </conditionalFormatting>
  <dataValidations count="5">
    <dataValidation type="list" allowBlank="1" showInputMessage="1" showErrorMessage="1" sqref="A94:A95" xr:uid="{BC16662A-D64C-4BC7-A65C-4EBFBA4E295D}">
      <formula1>"○"</formula1>
    </dataValidation>
    <dataValidation type="textLength" imeMode="disabled" operator="equal" allowBlank="1" showInputMessage="1" showErrorMessage="1" errorTitle="事業所番号" error="10桁で入力してください。" sqref="AG4:AM4" xr:uid="{9B6C5322-E57B-4429-9357-D5BFB0D3E37C}">
      <formula1>10</formula1>
    </dataValidation>
    <dataValidation imeMode="off" allowBlank="1" showInputMessage="1" showErrorMessage="1" sqref="P8:Y8 AC8:AM8" xr:uid="{E6A82496-9E1C-4347-A0BE-67E3EBC8EFBE}"/>
    <dataValidation imeMode="fullKatakana" allowBlank="1" showInputMessage="1" showErrorMessage="1" sqref="L3:AF3" xr:uid="{650D8117-D563-433D-9BC3-80BF0D35EF92}"/>
    <dataValidation type="list" imeMode="disabled" allowBlank="1" showInputMessage="1" showErrorMessage="1" sqref="A24:A89" xr:uid="{11E228B0-DE97-4759-97CD-A3B48B9E5E9E}">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3A81AAB-8CA4-442B-BACE-03EBD26FFD19}">
          <x14:formula1>
            <xm:f>プルダウン!$H$1:$H$4</xm:f>
          </x14:formula1>
          <xm:sqref>A16:D20</xm:sqref>
        </x14:dataValidation>
        <x14:dataValidation type="list" allowBlank="1" showInputMessage="1" showErrorMessage="1" xr:uid="{EA8DDCA8-2123-4E18-AF92-DDF7EB3F363D}">
          <x14:formula1>
            <xm:f>プルダウン!$B$1:$B$7</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A610-DC82-4E87-AD23-699433B2B966}">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QoT9wkXBKN2AGzzZHM8gcv5pEUecEwKfJtYZ7SPLwUzhRbY2Bl/XR+rj/eBWH0GdrSeRZTOlmoOoC/4SpL3UXQ==" saltValue="Baf2SulO2KZigQI/MHuPUw=="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9" priority="1" operator="containsText" text="エラー">
      <formula>NOT(ISERROR(SEARCH("エラー",A2)))</formula>
    </cfRule>
  </conditionalFormatting>
  <dataValidations count="5">
    <dataValidation type="list" imeMode="disabled" allowBlank="1" showInputMessage="1" showErrorMessage="1" sqref="A24:A89" xr:uid="{19C1CE32-1902-4DF1-8FDA-5DA3ADFC47CA}">
      <formula1>"○"</formula1>
    </dataValidation>
    <dataValidation imeMode="fullKatakana" allowBlank="1" showInputMessage="1" showErrorMessage="1" sqref="L3:AF3" xr:uid="{2A679681-ABF2-4A31-A137-CBD66283213C}"/>
    <dataValidation imeMode="off" allowBlank="1" showInputMessage="1" showErrorMessage="1" sqref="P8:Y8 AC8:AM8" xr:uid="{BA51B4B9-9237-4DA0-A43E-F9475154306B}"/>
    <dataValidation type="textLength" imeMode="disabled" operator="equal" allowBlank="1" showInputMessage="1" showErrorMessage="1" errorTitle="事業所番号" error="10桁で入力してください。" sqref="AG4:AM4" xr:uid="{AA44DE75-17CC-4E2F-8005-7B72530B76DA}">
      <formula1>10</formula1>
    </dataValidation>
    <dataValidation type="list" allowBlank="1" showInputMessage="1" showErrorMessage="1" sqref="A94:A95" xr:uid="{0EE6FCA8-991A-401E-9171-D057D89D9983}">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9A2F2A-EFA8-4A73-9E7B-55072E278F1A}">
          <x14:formula1>
            <xm:f>プルダウン!$H$1:$H$4</xm:f>
          </x14:formula1>
          <xm:sqref>A16:D20</xm:sqref>
        </x14:dataValidation>
        <x14:dataValidation type="list" allowBlank="1" showInputMessage="1" showErrorMessage="1" xr:uid="{1558BB42-9B1C-4920-9E40-5EEE1714CA95}">
          <x14:formula1>
            <xm:f>プルダウン!$B$1:$B$7</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A3D0-A7CA-47A9-9FFA-9688F88F997E}">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AuYBzScj3POe2+B/GTcasy7YzynhueIS317HXlAHLLV6inVLmaGOUWpb/EerOxkBbqdglItfLr5+OhWjkzwUWQ==" saltValue="plr14Eh5Kb1zLDe+Jb3+Ig=="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8" priority="1" operator="containsText" text="エラー">
      <formula>NOT(ISERROR(SEARCH("エラー",A2)))</formula>
    </cfRule>
  </conditionalFormatting>
  <dataValidations count="5">
    <dataValidation type="list" allowBlank="1" showInputMessage="1" showErrorMessage="1" sqref="A94:A95" xr:uid="{53432955-A6C2-43DA-BA52-B3800254038B}">
      <formula1>"○"</formula1>
    </dataValidation>
    <dataValidation type="textLength" imeMode="disabled" operator="equal" allowBlank="1" showInputMessage="1" showErrorMessage="1" errorTitle="事業所番号" error="10桁で入力してください。" sqref="AG4:AM4" xr:uid="{B5DD16B4-C3F8-4AAA-B4A4-7C840A42F85C}">
      <formula1>10</formula1>
    </dataValidation>
    <dataValidation imeMode="off" allowBlank="1" showInputMessage="1" showErrorMessage="1" sqref="P8:Y8 AC8:AM8" xr:uid="{C203B707-9806-432F-80DA-08A715A08041}"/>
    <dataValidation imeMode="fullKatakana" allowBlank="1" showInputMessage="1" showErrorMessage="1" sqref="L3:AF3" xr:uid="{0849C73E-40D2-4C07-B2AA-E05EC803A88E}"/>
    <dataValidation type="list" imeMode="disabled" allowBlank="1" showInputMessage="1" showErrorMessage="1" sqref="A24:A89" xr:uid="{D82A6EAE-B0DF-41BE-A201-72CEE36254E7}">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BFAC94D-6500-465A-B2D7-662ECBC3E975}">
          <x14:formula1>
            <xm:f>プルダウン!$H$1:$H$4</xm:f>
          </x14:formula1>
          <xm:sqref>A16:D20</xm:sqref>
        </x14:dataValidation>
        <x14:dataValidation type="list" allowBlank="1" showInputMessage="1" showErrorMessage="1" xr:uid="{F1C1046B-703F-44D2-92F0-4888EBEA1417}">
          <x14:formula1>
            <xm:f>プルダウン!$B$1:$B$7</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AEE0-1EAC-4D4C-80AA-45D7D539469B}">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QFlAOlyZ0vwXZA6PwtaFWd/Zn3BDEuWSypIHQyOZcB7QpPjYuFaVeHMMvGhf6Ea+5E3y8A4oFCUawuVv3Esi9w==" saltValue="ae7EA6KPC3J9FXLduodk7A=="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7" priority="1" operator="containsText" text="エラー">
      <formula>NOT(ISERROR(SEARCH("エラー",A2)))</formula>
    </cfRule>
  </conditionalFormatting>
  <dataValidations count="5">
    <dataValidation type="list" imeMode="disabled" allowBlank="1" showInputMessage="1" showErrorMessage="1" sqref="A24:A89" xr:uid="{B487B99E-283A-4254-9E0B-3873A72C2317}">
      <formula1>"○"</formula1>
    </dataValidation>
    <dataValidation imeMode="fullKatakana" allowBlank="1" showInputMessage="1" showErrorMessage="1" sqref="L3:AF3" xr:uid="{FF3736B1-97B9-4C7F-88FE-62AA0F00AB97}"/>
    <dataValidation imeMode="off" allowBlank="1" showInputMessage="1" showErrorMessage="1" sqref="P8:Y8 AC8:AM8" xr:uid="{3BD64234-700B-4E08-A07A-D43814C315B8}"/>
    <dataValidation type="textLength" imeMode="disabled" operator="equal" allowBlank="1" showInputMessage="1" showErrorMessage="1" errorTitle="事業所番号" error="10桁で入力してください。" sqref="AG4:AM4" xr:uid="{51DFB77F-04E2-43D1-8E4C-D520FA588C59}">
      <formula1>10</formula1>
    </dataValidation>
    <dataValidation type="list" allowBlank="1" showInputMessage="1" showErrorMessage="1" sqref="A94:A95" xr:uid="{C3A06D17-29DC-4DBB-84DA-48F46F9D62A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B0AEA9D-3CB3-4395-B774-36198A37D33A}">
          <x14:formula1>
            <xm:f>プルダウン!$H$1:$H$4</xm:f>
          </x14:formula1>
          <xm:sqref>A16:D20</xm:sqref>
        </x14:dataValidation>
        <x14:dataValidation type="list" allowBlank="1" showInputMessage="1" showErrorMessage="1" xr:uid="{61B3BA34-3FA9-46B0-87A1-0B7C84BD4EFA}">
          <x14:formula1>
            <xm:f>プルダウン!$B$1:$B$7</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2819-E94E-4D3F-A16A-7141A993F376}">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x3UvGZ4DSxzC/ZukWSsGKwv9CHVtJkSVkoRDPKOkEyzij3ZJBA/Rg95eNxX16+uJNi66Kpi+yc8GhcnbJiVeoQ==" saltValue="qjo9D6MzRalkGrlSYJNjRA=="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6" priority="1" operator="containsText" text="エラー">
      <formula>NOT(ISERROR(SEARCH("エラー",A2)))</formula>
    </cfRule>
  </conditionalFormatting>
  <dataValidations disablePrompts="1" count="5">
    <dataValidation type="list" allowBlank="1" showInputMessage="1" showErrorMessage="1" sqref="A94:A95" xr:uid="{EFBF4AE0-6923-4A09-BA20-BA788F92B73A}">
      <formula1>"○"</formula1>
    </dataValidation>
    <dataValidation type="textLength" imeMode="disabled" operator="equal" allowBlank="1" showInputMessage="1" showErrorMessage="1" errorTitle="事業所番号" error="10桁で入力してください。" sqref="AG4:AM4" xr:uid="{562E4120-F44E-410E-92DB-E9363BB04CB0}">
      <formula1>10</formula1>
    </dataValidation>
    <dataValidation imeMode="off" allowBlank="1" showInputMessage="1" showErrorMessage="1" sqref="P8:Y8 AC8:AM8" xr:uid="{B8B4E116-4FFC-47D1-941F-7D8BC90257E2}"/>
    <dataValidation imeMode="fullKatakana" allowBlank="1" showInputMessage="1" showErrorMessage="1" sqref="L3:AF3" xr:uid="{C2644C79-E855-4003-9CFC-200E4F9D5D1A}"/>
    <dataValidation type="list" imeMode="disabled" allowBlank="1" showInputMessage="1" showErrorMessage="1" sqref="A24:A89" xr:uid="{31F181D0-A031-4616-97AE-DBA6735B9627}">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B2E6852-CBDF-4258-8F10-0E281494666A}">
          <x14:formula1>
            <xm:f>プルダウン!$H$1:$H$4</xm:f>
          </x14:formula1>
          <xm:sqref>A16:D20</xm:sqref>
        </x14:dataValidation>
        <x14:dataValidation type="list" allowBlank="1" showInputMessage="1" showErrorMessage="1" xr:uid="{5DB1269E-D833-435C-9102-086261A27EBA}">
          <x14:formula1>
            <xm:f>プルダウン!$B$1:$B$7</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D52E-1A17-4114-8A23-7A3448485627}">
  <sheetPr>
    <pageSetUpPr fitToPage="1"/>
  </sheetPr>
  <dimension ref="A1:AU162"/>
  <sheetViews>
    <sheetView showGridLines="0" view="pageBreakPreview" zoomScaleNormal="120" zoomScaleSheetLayoutView="100" workbookViewId="0">
      <selection activeCell="E12" sqref="E12:AM12"/>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pGmiKhVQjCCyTXS74Q7xlioGmeyHLuFi1W7Xd4iNrGF4D2SRnh1SllbnJ07SyAoeQ8nJaDPRcaM9/1qADZ5w6A==" saltValue="N3vqndv2LsQLZv+bhrqPWw=="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5" priority="1" operator="containsText" text="エラー">
      <formula>NOT(ISERROR(SEARCH("エラー",A2)))</formula>
    </cfRule>
  </conditionalFormatting>
  <dataValidations count="5">
    <dataValidation type="list" imeMode="disabled" allowBlank="1" showInputMessage="1" showErrorMessage="1" sqref="A24:A89" xr:uid="{6ECC0B71-4B9D-4B18-AF0D-8902591754E4}">
      <formula1>"○"</formula1>
    </dataValidation>
    <dataValidation imeMode="fullKatakana" allowBlank="1" showInputMessage="1" showErrorMessage="1" sqref="L3:AF3" xr:uid="{B1FDD0B2-5BC9-4282-B202-19896493032D}"/>
    <dataValidation imeMode="off" allowBlank="1" showInputMessage="1" showErrorMessage="1" sqref="P8:Y8 AC8:AM8" xr:uid="{10D302C0-79CD-4B0B-88F3-234A18026DD1}"/>
    <dataValidation type="textLength" imeMode="disabled" operator="equal" allowBlank="1" showInputMessage="1" showErrorMessage="1" errorTitle="事業所番号" error="10桁で入力してください。" sqref="AG4:AM4" xr:uid="{56E8E78C-5A21-4EEB-9BB0-60F06A2A56BA}">
      <formula1>10</formula1>
    </dataValidation>
    <dataValidation type="list" allowBlank="1" showInputMessage="1" showErrorMessage="1" sqref="A94:A95" xr:uid="{185057DB-FF9F-410D-A6BB-556CA92488E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C6B3CA4-D908-40A0-BCF9-8C5906925C0B}">
          <x14:formula1>
            <xm:f>プルダウン!$H$1:$H$4</xm:f>
          </x14:formula1>
          <xm:sqref>A16:D20</xm:sqref>
        </x14:dataValidation>
        <x14:dataValidation type="list" allowBlank="1" showInputMessage="1" showErrorMessage="1" xr:uid="{BBB2A0D6-72D3-4D33-8062-1E0E02FE7B2A}">
          <x14:formula1>
            <xm:f>プルダウン!$B$1:$B$7</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5FFA-3ADE-4CAD-96A2-C828413B56F1}">
  <sheetPr>
    <pageSetUpPr fitToPage="1"/>
  </sheetPr>
  <dimension ref="A1:AU162"/>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te+MCHoXG7laEkXrN60RAdqwVcInbFMvr4fjKhxxocjB8qHQeYO3OqO40SIMaUys7mHPGP1JkJhrXFFH15hiQg==" saltValue="rIC0HlK0iqpOf+RUjXo6/w=="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4" priority="1" operator="containsText" text="エラー">
      <formula>NOT(ISERROR(SEARCH("エラー",A2)))</formula>
    </cfRule>
  </conditionalFormatting>
  <dataValidations count="5">
    <dataValidation type="list" allowBlank="1" showInputMessage="1" showErrorMessage="1" sqref="A94:A95" xr:uid="{33742D33-BB49-4F09-BC0A-051711414929}">
      <formula1>"○"</formula1>
    </dataValidation>
    <dataValidation type="textLength" imeMode="disabled" operator="equal" allowBlank="1" showInputMessage="1" showErrorMessage="1" errorTitle="事業所番号" error="10桁で入力してください。" sqref="AG4:AM4" xr:uid="{E4694652-A5A1-49ED-A9EF-E31CE1C15549}">
      <formula1>10</formula1>
    </dataValidation>
    <dataValidation imeMode="off" allowBlank="1" showInputMessage="1" showErrorMessage="1" sqref="P8:Y8 AC8:AM8" xr:uid="{F22BCD66-4A02-4401-B794-D57EB28CD555}"/>
    <dataValidation imeMode="fullKatakana" allowBlank="1" showInputMessage="1" showErrorMessage="1" sqref="L3:AF3" xr:uid="{92C9B12A-58B9-4BC2-8E2A-983D5335E5F8}"/>
    <dataValidation type="list" imeMode="disabled" allowBlank="1" showInputMessage="1" showErrorMessage="1" sqref="A24:A89" xr:uid="{0B588563-3025-48D7-BD64-85B55822C848}">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5FDC2C4-A69A-4D43-AE6D-4CFB038AECB9}">
          <x14:formula1>
            <xm:f>プルダウン!$H$1:$H$4</xm:f>
          </x14:formula1>
          <xm:sqref>A16:D20</xm:sqref>
        </x14:dataValidation>
        <x14:dataValidation type="list" allowBlank="1" showInputMessage="1" showErrorMessage="1" xr:uid="{C1747666-6981-43CC-BCA0-B9BD1C13E9AA}">
          <x14:formula1>
            <xm:f>プルダウン!$B$1:$B$7</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4C8A-A1DB-4C89-B2BE-E339BEC89994}">
  <sheetPr>
    <pageSetUpPr fitToPage="1"/>
  </sheetPr>
  <dimension ref="A1:AU162"/>
  <sheetViews>
    <sheetView showGridLines="0" view="pageBreakPreview" topLeftCell="A9" zoomScaleNormal="120" zoomScaleSheetLayoutView="100" workbookViewId="0">
      <selection activeCell="A16" sqref="A16:D1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dR1iGkTKilPaE4GK5Oz8euvCPygJhHoHPP36wa9XpMV/EQV8c55iQYYtgJuwvEA2nVt9pfdRyOsF2Fmu0plZDw==" saltValue="CtqHWzDtuym58XFzpVoWoA=="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3" priority="1" operator="containsText" text="エラー">
      <formula>NOT(ISERROR(SEARCH("エラー",A2)))</formula>
    </cfRule>
  </conditionalFormatting>
  <dataValidations count="5">
    <dataValidation type="list" imeMode="disabled" allowBlank="1" showInputMessage="1" showErrorMessage="1" sqref="A24:A89" xr:uid="{A21E50BE-7C29-4D0D-8F3F-0715E9C7A6D8}">
      <formula1>"○"</formula1>
    </dataValidation>
    <dataValidation imeMode="fullKatakana" allowBlank="1" showInputMessage="1" showErrorMessage="1" sqref="L3:AF3" xr:uid="{DE698804-FE93-4804-B77C-3FB2DC6DA0E7}"/>
    <dataValidation imeMode="off" allowBlank="1" showInputMessage="1" showErrorMessage="1" sqref="P8:Y8 AC8:AM8" xr:uid="{2A508A25-E446-481E-81CD-3F0FC8B8CF59}"/>
    <dataValidation type="textLength" imeMode="disabled" operator="equal" allowBlank="1" showInputMessage="1" showErrorMessage="1" errorTitle="事業所番号" error="10桁で入力してください。" sqref="AG4:AM4" xr:uid="{75B8C75A-2539-4C8E-8400-F7F88A252F3A}">
      <formula1>10</formula1>
    </dataValidation>
    <dataValidation type="list" allowBlank="1" showInputMessage="1" showErrorMessage="1" sqref="A94:A95" xr:uid="{42DD3637-BBE4-4D91-8FAB-87EB7BBC3256}">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545848-7C04-4C01-BF37-26266387465C}">
          <x14:formula1>
            <xm:f>プルダウン!$H$1:$H$4</xm:f>
          </x14:formula1>
          <xm:sqref>A16:D20</xm:sqref>
        </x14:dataValidation>
        <x14:dataValidation type="list" allowBlank="1" showInputMessage="1" showErrorMessage="1" xr:uid="{367446CB-8461-45C8-ADB6-507FBF5C28EE}">
          <x14:formula1>
            <xm:f>プルダウン!$B$1:$B$7</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737F-369C-4E70-97A7-515DAFC27E99}">
  <sheetPr>
    <pageSetUpPr fitToPage="1"/>
  </sheetPr>
  <dimension ref="A1:AU162"/>
  <sheetViews>
    <sheetView showGridLines="0" view="pageBreakPreview" zoomScaleNormal="120" zoomScaleSheetLayoutView="100" workbookViewId="0">
      <selection activeCell="A16" sqref="A16:D1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c9+D0U1y3I8zMthZ4FOqHStsUzRg5BSpvyMuvZ/28yVdsLHddcjQo5ISuUUguNTWCGbE89HhnS2jAmM7Ghj9A==" saltValue="tgibliRWYRohVMQGtImm7w=="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2" priority="1" operator="containsText" text="エラー">
      <formula>NOT(ISERROR(SEARCH("エラー",A2)))</formula>
    </cfRule>
  </conditionalFormatting>
  <dataValidations count="5">
    <dataValidation type="list" allowBlank="1" showInputMessage="1" showErrorMessage="1" sqref="A94:A95" xr:uid="{BD4CE57A-3094-4A41-8931-C5375DB4B5D7}">
      <formula1>"○"</formula1>
    </dataValidation>
    <dataValidation type="textLength" imeMode="disabled" operator="equal" allowBlank="1" showInputMessage="1" showErrorMessage="1" errorTitle="事業所番号" error="10桁で入力してください。" sqref="AG4:AM4" xr:uid="{B2A8EA64-6CF0-4ADD-A20B-C8F011874A27}">
      <formula1>10</formula1>
    </dataValidation>
    <dataValidation imeMode="off" allowBlank="1" showInputMessage="1" showErrorMessage="1" sqref="P8:Y8 AC8:AM8" xr:uid="{F89C28DE-7480-4F9D-A603-1C8B47B1133C}"/>
    <dataValidation imeMode="fullKatakana" allowBlank="1" showInputMessage="1" showErrorMessage="1" sqref="L3:AF3" xr:uid="{E847DB69-3CC6-4031-B44E-D7C430F6A832}"/>
    <dataValidation type="list" imeMode="disabled" allowBlank="1" showInputMessage="1" showErrorMessage="1" sqref="A24:A89" xr:uid="{E178B038-E0D2-415C-AEE6-758F89F46865}">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048DD07-7D01-4DE6-BBC4-A3A97DFA6BF6}">
          <x14:formula1>
            <xm:f>プルダウン!$H$1:$H$4</xm:f>
          </x14:formula1>
          <xm:sqref>A16:D20</xm:sqref>
        </x14:dataValidation>
        <x14:dataValidation type="list" allowBlank="1" showInputMessage="1" showErrorMessage="1" xr:uid="{AE1B106A-49FE-44D9-ABDA-D9A2675ECE3E}">
          <x14:formula1>
            <xm:f>プルダウン!$B$1:$B$7</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5045-56E9-4A7C-AFCD-F3858D0E940C}">
  <sheetPr>
    <pageSetUpPr fitToPage="1"/>
  </sheetPr>
  <dimension ref="A1:AU162"/>
  <sheetViews>
    <sheetView showGridLines="0" view="pageBreakPreview" zoomScaleNormal="120" zoomScaleSheetLayoutView="100" workbookViewId="0">
      <selection activeCell="L4" sqref="L4:AF4"/>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lkk1l/wRAGpfLJOj0vVChBXKSGDbsscm8ZmSnZMsA89lpnRI8L13Nk4zHmfybBGbel+m4cf+VF75DG+3OOUdlA==" saltValue="UUdQLf+8Xfqziqjgy5gfdg=="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1" priority="1" operator="containsText" text="エラー">
      <formula>NOT(ISERROR(SEARCH("エラー",A2)))</formula>
    </cfRule>
  </conditionalFormatting>
  <dataValidations count="5">
    <dataValidation type="list" imeMode="disabled" allowBlank="1" showInputMessage="1" showErrorMessage="1" sqref="A24:A89" xr:uid="{3FA7BC19-A65D-4B3C-AF53-B05CF5B13A93}">
      <formula1>"○"</formula1>
    </dataValidation>
    <dataValidation imeMode="fullKatakana" allowBlank="1" showInputMessage="1" showErrorMessage="1" sqref="L3:AF3" xr:uid="{0C66FEF9-7634-4C6F-A34D-B18B17EE6566}"/>
    <dataValidation imeMode="off" allowBlank="1" showInputMessage="1" showErrorMessage="1" sqref="P8:Y8 AC8:AM8" xr:uid="{C61B1572-969A-431F-B962-C459F0B9DD16}"/>
    <dataValidation type="textLength" imeMode="disabled" operator="equal" allowBlank="1" showInputMessage="1" showErrorMessage="1" errorTitle="事業所番号" error="10桁で入力してください。" sqref="AG4:AM4" xr:uid="{5B43737B-B50F-46A5-983E-7F3B893FA845}">
      <formula1>10</formula1>
    </dataValidation>
    <dataValidation type="list" allowBlank="1" showInputMessage="1" showErrorMessage="1" sqref="A94:A95" xr:uid="{B086E67C-54DB-45F4-B9DA-5AA96FEAE262}">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F6BB7F2-4ED7-4E0A-8230-1BD02E469F88}">
          <x14:formula1>
            <xm:f>プルダウン!$H$1:$H$4</xm:f>
          </x14:formula1>
          <xm:sqref>A16:D20</xm:sqref>
        </x14:dataValidation>
        <x14:dataValidation type="list" allowBlank="1" showInputMessage="1" showErrorMessage="1" xr:uid="{BCEE1B2A-43A1-44CC-BE14-0E3E081E11A0}">
          <x14:formula1>
            <xm:f>プルダウン!$B$1:$B$7</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153FF-091A-4BDB-AE97-8FBADF684883}">
  <sheetPr>
    <pageSetUpPr fitToPage="1"/>
  </sheetPr>
  <dimension ref="A1:AU162"/>
  <sheetViews>
    <sheetView showGridLines="0" view="pageBreakPreview" zoomScaleNormal="120" zoomScaleSheetLayoutView="100" workbookViewId="0">
      <selection activeCell="A19" sqref="A19:D1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156</v>
      </c>
    </row>
    <row r="2" spans="1:47" ht="14">
      <c r="A2" s="242" t="str">
        <f>IF(AG4&lt;&gt;"",IF(OR(AU4&lt;&gt;"",AU11&lt;&gt;""),"エラー：未入力の項目がありますので、入力してください。",""),"")</f>
        <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7" s="28" customFormat="1" ht="12" customHeight="1">
      <c r="A3" s="248" t="s">
        <v>21</v>
      </c>
      <c r="B3" s="54" t="s">
        <v>0</v>
      </c>
      <c r="C3" s="55"/>
      <c r="D3" s="55"/>
      <c r="E3" s="54"/>
      <c r="F3" s="54"/>
      <c r="G3" s="54"/>
      <c r="H3" s="54"/>
      <c r="I3" s="54"/>
      <c r="J3" s="54"/>
      <c r="K3" s="56"/>
      <c r="L3" s="251"/>
      <c r="M3" s="251"/>
      <c r="N3" s="251"/>
      <c r="O3" s="251"/>
      <c r="P3" s="251"/>
      <c r="Q3" s="251"/>
      <c r="R3" s="251"/>
      <c r="S3" s="251"/>
      <c r="T3" s="251"/>
      <c r="U3" s="251"/>
      <c r="V3" s="251"/>
      <c r="W3" s="251"/>
      <c r="X3" s="251"/>
      <c r="Y3" s="251"/>
      <c r="Z3" s="251"/>
      <c r="AA3" s="251"/>
      <c r="AB3" s="251"/>
      <c r="AC3" s="251"/>
      <c r="AD3" s="251"/>
      <c r="AE3" s="251"/>
      <c r="AF3" s="252"/>
      <c r="AG3" s="253" t="s">
        <v>127</v>
      </c>
      <c r="AH3" s="254"/>
      <c r="AI3" s="254"/>
      <c r="AJ3" s="254"/>
      <c r="AK3" s="254"/>
      <c r="AL3" s="254"/>
      <c r="AM3" s="255"/>
      <c r="AP3" s="29"/>
    </row>
    <row r="4" spans="1:47" s="28" customFormat="1" ht="20.25" customHeight="1">
      <c r="A4" s="249"/>
      <c r="B4" s="57" t="s">
        <v>152</v>
      </c>
      <c r="C4" s="58"/>
      <c r="D4" s="58"/>
      <c r="E4" s="57"/>
      <c r="F4" s="57"/>
      <c r="G4" s="57"/>
      <c r="H4" s="57"/>
      <c r="I4" s="57"/>
      <c r="J4" s="57"/>
      <c r="K4" s="59"/>
      <c r="L4" s="218"/>
      <c r="M4" s="219"/>
      <c r="N4" s="219"/>
      <c r="O4" s="219"/>
      <c r="P4" s="219"/>
      <c r="Q4" s="219"/>
      <c r="R4" s="219"/>
      <c r="S4" s="219"/>
      <c r="T4" s="219"/>
      <c r="U4" s="219"/>
      <c r="V4" s="219"/>
      <c r="W4" s="219"/>
      <c r="X4" s="219"/>
      <c r="Y4" s="219"/>
      <c r="Z4" s="219"/>
      <c r="AA4" s="219"/>
      <c r="AB4" s="219"/>
      <c r="AC4" s="219"/>
      <c r="AD4" s="219"/>
      <c r="AE4" s="219"/>
      <c r="AF4" s="220"/>
      <c r="AG4" s="224"/>
      <c r="AH4" s="225"/>
      <c r="AI4" s="225"/>
      <c r="AJ4" s="225"/>
      <c r="AK4" s="225"/>
      <c r="AL4" s="225"/>
      <c r="AM4" s="226"/>
      <c r="AP4" s="200"/>
      <c r="AQ4" s="200"/>
      <c r="AR4" s="200"/>
      <c r="AS4" s="200"/>
      <c r="AT4" s="200"/>
      <c r="AU4" s="68" t="str">
        <f>IF(AG4&lt;&gt;"",IF(OR(L5="",AC8="",L9=""),"基本情報エラー：未入力の項目がありますので、入力してください。",""),"")</f>
        <v/>
      </c>
    </row>
    <row r="5" spans="1:47" s="28" customFormat="1" ht="21.75" customHeight="1">
      <c r="A5" s="249"/>
      <c r="B5" s="201" t="s">
        <v>269</v>
      </c>
      <c r="C5" s="201"/>
      <c r="D5" s="201"/>
      <c r="E5" s="201"/>
      <c r="F5" s="201"/>
      <c r="G5" s="201"/>
      <c r="H5" s="201"/>
      <c r="I5" s="201"/>
      <c r="J5" s="201"/>
      <c r="K5" s="202"/>
      <c r="L5" s="203"/>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81"/>
      <c r="AM5" s="82"/>
      <c r="AP5" s="39"/>
      <c r="AQ5" s="39"/>
      <c r="AR5" s="39"/>
      <c r="AS5" s="39"/>
      <c r="AT5" s="39"/>
    </row>
    <row r="6" spans="1:47" s="28" customFormat="1" ht="17.25" customHeight="1">
      <c r="A6" s="249"/>
      <c r="B6" s="211" t="s">
        <v>153</v>
      </c>
      <c r="C6" s="211"/>
      <c r="D6" s="211"/>
      <c r="E6" s="211"/>
      <c r="F6" s="211"/>
      <c r="G6" s="211"/>
      <c r="H6" s="211"/>
      <c r="I6" s="211"/>
      <c r="J6" s="211"/>
      <c r="K6" s="212"/>
      <c r="L6" s="87" t="s">
        <v>5</v>
      </c>
      <c r="M6" s="87"/>
      <c r="N6" s="87"/>
      <c r="O6" s="87"/>
      <c r="P6" s="87"/>
      <c r="Q6" s="227"/>
      <c r="R6" s="227"/>
      <c r="S6" s="227"/>
      <c r="T6" s="227"/>
      <c r="U6" s="227"/>
      <c r="V6" s="227"/>
      <c r="W6" s="87" t="s">
        <v>6</v>
      </c>
      <c r="X6" s="87"/>
      <c r="Y6" s="87"/>
      <c r="Z6" s="87"/>
      <c r="AA6" s="87"/>
      <c r="AB6" s="87"/>
      <c r="AC6" s="215"/>
      <c r="AD6" s="215"/>
      <c r="AE6" s="215"/>
      <c r="AF6" s="215"/>
      <c r="AG6" s="215"/>
      <c r="AH6" s="215"/>
      <c r="AI6" s="215"/>
      <c r="AJ6" s="215"/>
      <c r="AK6" s="215"/>
      <c r="AL6" s="215"/>
      <c r="AM6" s="216"/>
      <c r="AP6" s="29"/>
      <c r="AT6" s="217"/>
    </row>
    <row r="7" spans="1:47" s="28" customFormat="1" ht="20.25" customHeight="1">
      <c r="A7" s="249"/>
      <c r="B7" s="213"/>
      <c r="C7" s="213"/>
      <c r="D7" s="213"/>
      <c r="E7" s="213"/>
      <c r="F7" s="213"/>
      <c r="G7" s="213"/>
      <c r="H7" s="213"/>
      <c r="I7" s="213"/>
      <c r="J7" s="213"/>
      <c r="K7" s="214"/>
      <c r="L7" s="218"/>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20"/>
      <c r="AP7" s="29"/>
      <c r="AT7" s="217"/>
    </row>
    <row r="8" spans="1:47" s="28" customFormat="1" ht="21" customHeight="1">
      <c r="A8" s="249"/>
      <c r="B8" s="60" t="s">
        <v>7</v>
      </c>
      <c r="C8" s="75"/>
      <c r="D8" s="75"/>
      <c r="E8" s="60"/>
      <c r="F8" s="60"/>
      <c r="G8" s="60"/>
      <c r="H8" s="60"/>
      <c r="I8" s="60"/>
      <c r="J8" s="60"/>
      <c r="K8" s="61"/>
      <c r="L8" s="221" t="s">
        <v>8</v>
      </c>
      <c r="M8" s="222"/>
      <c r="N8" s="222"/>
      <c r="O8" s="223"/>
      <c r="P8" s="206"/>
      <c r="Q8" s="207"/>
      <c r="R8" s="207"/>
      <c r="S8" s="207"/>
      <c r="T8" s="207"/>
      <c r="U8" s="207"/>
      <c r="V8" s="207"/>
      <c r="W8" s="207"/>
      <c r="X8" s="207"/>
      <c r="Y8" s="207"/>
      <c r="Z8" s="221" t="s">
        <v>24</v>
      </c>
      <c r="AA8" s="222"/>
      <c r="AB8" s="223"/>
      <c r="AC8" s="208"/>
      <c r="AD8" s="209"/>
      <c r="AE8" s="209"/>
      <c r="AF8" s="209"/>
      <c r="AG8" s="209"/>
      <c r="AH8" s="209"/>
      <c r="AI8" s="209"/>
      <c r="AJ8" s="209"/>
      <c r="AK8" s="209"/>
      <c r="AL8" s="209"/>
      <c r="AM8" s="210"/>
      <c r="AO8" s="28" t="str">
        <f>IFERROR(VLOOKUP(AG4,#REF!,8,0),"")</f>
        <v/>
      </c>
    </row>
    <row r="9" spans="1:47" s="28" customFormat="1" ht="20.25" customHeight="1">
      <c r="A9" s="250"/>
      <c r="B9" s="60" t="s">
        <v>20</v>
      </c>
      <c r="C9" s="75"/>
      <c r="D9" s="75"/>
      <c r="E9" s="60"/>
      <c r="F9" s="60"/>
      <c r="G9" s="60"/>
      <c r="H9" s="60"/>
      <c r="I9" s="60"/>
      <c r="J9" s="60"/>
      <c r="K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6"/>
      <c r="AP9" s="29"/>
    </row>
    <row r="10" spans="1:47" s="28" customFormat="1" ht="10" customHeight="1">
      <c r="A10" s="52"/>
      <c r="B10" s="2"/>
      <c r="C10" s="3"/>
      <c r="D10" s="3"/>
      <c r="E10" s="2"/>
      <c r="F10" s="2"/>
      <c r="G10" s="2"/>
      <c r="H10" s="2"/>
      <c r="I10" s="2"/>
      <c r="J10" s="2"/>
      <c r="K10" s="2"/>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P10" s="29"/>
    </row>
    <row r="11" spans="1:47" s="28" customFormat="1" ht="19.5" customHeight="1">
      <c r="A11" s="64"/>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68" t="str">
        <f>IF(E21&lt;&gt;0,IF(OR(E12="",A16="",J16=""),"基本情報エラー：未入力の項目がありますので、入力してください。",""),"")</f>
        <v/>
      </c>
    </row>
    <row r="12" spans="1:47" s="28" customFormat="1" ht="19.5" customHeight="1">
      <c r="A12" s="270" t="s">
        <v>267</v>
      </c>
      <c r="B12" s="270"/>
      <c r="C12" s="270"/>
      <c r="D12" s="270"/>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P12" s="29"/>
    </row>
    <row r="13" spans="1:47" s="28" customFormat="1" ht="10" customHeight="1" thickBot="1">
      <c r="I13" s="30"/>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29"/>
    </row>
    <row r="14" spans="1:47" s="28" customFormat="1" ht="23.25" customHeight="1" thickBot="1">
      <c r="A14" s="65"/>
      <c r="B14" s="244" t="s">
        <v>158</v>
      </c>
      <c r="C14" s="244"/>
      <c r="D14" s="244"/>
      <c r="E14" s="245">
        <f>E21</f>
        <v>0</v>
      </c>
      <c r="F14" s="246"/>
      <c r="G14" s="246"/>
      <c r="H14" s="247"/>
      <c r="I14" s="53" t="s">
        <v>126</v>
      </c>
      <c r="J14" s="244" t="s">
        <v>159</v>
      </c>
      <c r="K14" s="244"/>
      <c r="L14" s="244"/>
      <c r="M14" s="244"/>
      <c r="N14" s="261">
        <v>100000</v>
      </c>
      <c r="O14" s="262"/>
      <c r="P14" s="262"/>
      <c r="Q14" s="262"/>
      <c r="R14" s="262"/>
      <c r="S14" s="84" t="s">
        <v>126</v>
      </c>
      <c r="T14" s="267" t="s">
        <v>157</v>
      </c>
      <c r="U14" s="268"/>
      <c r="V14" s="268"/>
      <c r="W14" s="269"/>
      <c r="X14" s="261">
        <f>MIN(E14,N14)</f>
        <v>0</v>
      </c>
      <c r="Y14" s="262"/>
      <c r="Z14" s="262"/>
      <c r="AA14" s="262"/>
      <c r="AB14" s="262"/>
      <c r="AC14" s="85" t="s">
        <v>126</v>
      </c>
      <c r="AD14" s="258" t="s">
        <v>268</v>
      </c>
      <c r="AE14" s="259"/>
      <c r="AF14" s="259"/>
      <c r="AG14" s="260"/>
      <c r="AH14" s="256">
        <f>ROUNDDOWN(X14*3/4,-3)</f>
        <v>0</v>
      </c>
      <c r="AI14" s="257"/>
      <c r="AJ14" s="257"/>
      <c r="AK14" s="257"/>
      <c r="AL14" s="257"/>
      <c r="AM14" s="86" t="s">
        <v>126</v>
      </c>
      <c r="AP14" s="29"/>
    </row>
    <row r="15" spans="1:47" s="28" customFormat="1" ht="15" customHeight="1">
      <c r="A15" s="273" t="s">
        <v>148</v>
      </c>
      <c r="B15" s="273"/>
      <c r="C15" s="273"/>
      <c r="D15" s="273"/>
      <c r="E15" s="273" t="s">
        <v>151</v>
      </c>
      <c r="F15" s="273"/>
      <c r="G15" s="273"/>
      <c r="H15" s="273"/>
      <c r="I15" s="273"/>
      <c r="J15" s="274" t="s">
        <v>149</v>
      </c>
      <c r="K15" s="274"/>
      <c r="L15" s="274"/>
      <c r="M15" s="274"/>
      <c r="N15" s="274"/>
      <c r="O15" s="274"/>
      <c r="P15" s="274"/>
      <c r="Q15" s="274"/>
      <c r="R15" s="274"/>
      <c r="S15" s="274"/>
      <c r="T15" s="274"/>
      <c r="U15" s="274"/>
      <c r="V15" s="274"/>
      <c r="W15" s="274"/>
      <c r="X15" s="274"/>
      <c r="Y15" s="274"/>
      <c r="Z15" s="274"/>
      <c r="AA15" s="274"/>
      <c r="AB15" s="274"/>
      <c r="AC15" s="274"/>
      <c r="AD15" s="275"/>
      <c r="AE15" s="275"/>
      <c r="AF15" s="275"/>
      <c r="AG15" s="275"/>
      <c r="AH15" s="275"/>
      <c r="AI15" s="275"/>
      <c r="AJ15" s="275"/>
      <c r="AK15" s="275"/>
      <c r="AL15" s="275"/>
      <c r="AM15" s="276"/>
      <c r="AP15" s="29"/>
    </row>
    <row r="16" spans="1:47" s="28" customFormat="1" ht="15" customHeight="1">
      <c r="A16" s="185"/>
      <c r="B16" s="186"/>
      <c r="C16" s="186"/>
      <c r="D16" s="187"/>
      <c r="E16" s="277"/>
      <c r="F16" s="278"/>
      <c r="G16" s="278"/>
      <c r="H16" s="278"/>
      <c r="I16" s="27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P16" s="29"/>
    </row>
    <row r="17" spans="1:42" s="28" customFormat="1" ht="15" customHeight="1">
      <c r="A17" s="188"/>
      <c r="B17" s="189"/>
      <c r="C17" s="189"/>
      <c r="D17" s="190"/>
      <c r="E17" s="194"/>
      <c r="F17" s="195"/>
      <c r="G17" s="195"/>
      <c r="H17" s="195"/>
      <c r="I17" s="195"/>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P17" s="29"/>
    </row>
    <row r="18" spans="1:42" s="28" customFormat="1" ht="15" customHeight="1">
      <c r="A18" s="188"/>
      <c r="B18" s="189"/>
      <c r="C18" s="189"/>
      <c r="D18" s="190"/>
      <c r="E18" s="194"/>
      <c r="F18" s="195"/>
      <c r="G18" s="195"/>
      <c r="H18" s="195"/>
      <c r="I18" s="19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P18" s="29"/>
    </row>
    <row r="19" spans="1:42" s="28" customFormat="1" ht="15" customHeight="1">
      <c r="A19" s="188"/>
      <c r="B19" s="189"/>
      <c r="C19" s="189"/>
      <c r="D19" s="190"/>
      <c r="E19" s="194"/>
      <c r="F19" s="195"/>
      <c r="G19" s="195"/>
      <c r="H19" s="195"/>
      <c r="I19" s="19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29"/>
    </row>
    <row r="20" spans="1:42" s="28" customFormat="1" ht="15" customHeight="1">
      <c r="A20" s="280"/>
      <c r="B20" s="281"/>
      <c r="C20" s="281"/>
      <c r="D20" s="282"/>
      <c r="E20" s="196"/>
      <c r="F20" s="197"/>
      <c r="G20" s="197"/>
      <c r="H20" s="197"/>
      <c r="I20" s="197"/>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P20" s="29"/>
    </row>
    <row r="21" spans="1:42" s="28" customFormat="1" ht="15" customHeight="1">
      <c r="A21" s="191" t="s">
        <v>26</v>
      </c>
      <c r="B21" s="192"/>
      <c r="C21" s="192"/>
      <c r="D21" s="193"/>
      <c r="E21" s="198">
        <f>SUM(E16:I20)</f>
        <v>0</v>
      </c>
      <c r="F21" s="199"/>
      <c r="G21" s="199"/>
      <c r="H21" s="199"/>
      <c r="I21" s="199"/>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P21" s="29"/>
    </row>
    <row r="22" spans="1:42" s="28" customFormat="1" ht="10" customHeight="1" thickBot="1">
      <c r="A22" s="52"/>
      <c r="B22" s="2"/>
      <c r="C22" s="3"/>
      <c r="D22" s="3"/>
      <c r="E22" s="2"/>
      <c r="F22" s="2"/>
      <c r="G22" s="2"/>
      <c r="H22" s="2"/>
      <c r="I22" s="2"/>
      <c r="J22" s="2"/>
      <c r="K22" s="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P22" s="29"/>
    </row>
    <row r="23" spans="1:42" ht="24.75" customHeight="1" thickBot="1">
      <c r="A23" s="263" t="s">
        <v>85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P23" s="45" t="str">
        <f>IF(COUNTIF(A24:A25,"○")=2,"OK","NG")</f>
        <v>NG</v>
      </c>
    </row>
    <row r="24" spans="1:42" ht="42.75" customHeight="1">
      <c r="A24" s="62"/>
      <c r="B24" s="233" t="s">
        <v>128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42" ht="25.5" customHeight="1">
      <c r="A25" s="62"/>
      <c r="B25" s="234" t="s">
        <v>286</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row>
    <row r="26" spans="1:42" ht="8.2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42" ht="26.25" hidden="1" customHeight="1">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42" ht="26.25" hidden="1" customHeight="1">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42" ht="26.25" hidden="1" customHeight="1">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42" ht="26.25" hidden="1" customHeight="1">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26.25" hidden="1" customHeight="1">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1:42" ht="26.25" hidden="1" customHeight="1">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spans="1:39" ht="26.25" hidden="1" customHeight="1">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spans="1:39" ht="26.25" hidden="1" customHeight="1">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ht="26.25" hidden="1" customHeight="1">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spans="1:39" ht="26.25" hidden="1" customHeight="1">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spans="1:39" ht="26.25" hidden="1"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1:39" ht="26.25" hidden="1" customHeight="1">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ht="26.25" hidden="1" customHeight="1">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spans="1:39" ht="26.25" hidden="1" customHeight="1">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ht="26.25" hidden="1" customHeight="1">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spans="1:39" ht="26.25" hidden="1"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26.25" hidden="1" customHeight="1">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ht="26.25" hidden="1" customHeight="1">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39" ht="26.25" hidden="1" customHeight="1">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39" ht="26.25" hidden="1" customHeight="1">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39" ht="26.25" hidden="1" customHeight="1">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39" ht="26.25" hidden="1" customHeight="1">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ht="26.25" hidden="1" customHeight="1">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26.25" hidden="1" customHeight="1">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26.25" hidden="1" customHeight="1">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spans="1:39" ht="26.25" hidden="1" customHeight="1">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spans="1:39" ht="26.25" hidden="1" customHeight="1">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spans="1:39" ht="26.25" hidden="1" customHeight="1">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spans="1:39" ht="26.25" hidden="1" customHeight="1">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39" ht="26.25" hidden="1" customHeight="1">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39" ht="26.25" hidden="1" customHeight="1">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39" ht="26.25" hidden="1" customHeight="1">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39" ht="26.25" hidden="1" customHeight="1">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1:39" ht="26.25" hidden="1" customHeight="1">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39" ht="26.25" hidden="1" customHeight="1">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spans="1:39" ht="26.25" hidden="1" customHeight="1">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39" ht="26.25" hidden="1" customHeight="1">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39" ht="26.25" hidden="1" customHeight="1">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spans="1:39" ht="26.25" hidden="1" customHeight="1">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spans="1:39" ht="26.25" hidden="1" customHeight="1">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spans="1:39" ht="26.25" hidden="1" customHeight="1">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spans="1:39" ht="26.25" hidden="1" customHeight="1">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spans="1:39" ht="26.25" hidden="1" customHeight="1">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spans="1:39" ht="26.25" hidden="1" customHeight="1">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spans="1:39" ht="26.25" hidden="1" customHeight="1">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spans="1:39" ht="26.25" hidden="1" customHeight="1">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spans="1:39" ht="26.25" hidden="1" customHeight="1">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ht="26.25" hidden="1" customHeight="1">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spans="1:39" ht="26.25" hidden="1" customHeight="1">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spans="1:39" ht="26.25" hidden="1" customHeight="1">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ht="26.25" hidden="1" customHeight="1">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spans="1:39" ht="26.25" hidden="1" customHeight="1">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ht="26.25" hidden="1" customHeight="1">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spans="1:39" ht="26.25" hidden="1" customHeight="1">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spans="1:43" ht="26.25" hidden="1" customHeight="1">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spans="1:43" ht="26.25" hidden="1" customHeight="1">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43" ht="26.25" hidden="1" customHeight="1">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spans="1:43" ht="26.25" hidden="1" customHeight="1">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spans="1:43" ht="26.25" hidden="1" customHeight="1">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43" ht="26.25" hidden="1" customHeight="1">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spans="1:43" ht="26.25" hidden="1" customHeight="1">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spans="1:43" ht="26.25" hidden="1" customHeight="1">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spans="1:43" ht="26.25" hidden="1" customHeight="1">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P89" s="23" t="str">
        <f>IF(COUNTIF(A94:A95,"○")=2,"国保連へ申請","都道府県へ直接申請")</f>
        <v>都道府県へ直接申請</v>
      </c>
    </row>
    <row r="90" spans="1:43" ht="24.75" hidden="1" customHeight="1">
      <c r="AP90" s="35" t="str">
        <f>IF(COUNTIF(A94:A95,"○")=2,"国保連へ申請","都道府県へ直接申請")</f>
        <v>都道府県へ直接申請</v>
      </c>
      <c r="AQ90" s="36"/>
    </row>
    <row r="91" spans="1:43" ht="25.5" hidden="1" customHeight="1"/>
    <row r="92" spans="1:43" ht="25.5" hidden="1" customHeight="1" thickBot="1"/>
    <row r="93" spans="1:43" ht="20.25" hidden="1" customHeight="1" thickBot="1">
      <c r="A93" s="235" t="s">
        <v>86</v>
      </c>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7"/>
      <c r="AP93" s="35"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37"/>
    </row>
    <row r="94" spans="1:43" ht="13.5" hidden="1" customHeight="1" thickBot="1">
      <c r="A94" s="31"/>
      <c r="B94" s="238" t="s">
        <v>90</v>
      </c>
      <c r="C94" s="238"/>
      <c r="D94" s="238"/>
      <c r="E94" s="238"/>
      <c r="F94" s="238"/>
      <c r="G94" s="238"/>
      <c r="H94" s="238"/>
      <c r="I94" s="238"/>
      <c r="J94" s="238"/>
      <c r="K94" s="238"/>
      <c r="L94" s="238"/>
      <c r="M94" s="238"/>
      <c r="N94" s="238"/>
      <c r="O94" s="238"/>
      <c r="P94" s="238"/>
      <c r="Q94" s="238"/>
      <c r="R94" s="238"/>
      <c r="S94" s="238"/>
      <c r="T94" s="238"/>
      <c r="U94" s="238"/>
      <c r="V94" s="238"/>
      <c r="W94" s="239"/>
      <c r="X94" s="240" t="s">
        <v>101</v>
      </c>
      <c r="Y94" s="240"/>
      <c r="Z94" s="240"/>
      <c r="AA94" s="240"/>
      <c r="AB94" s="240"/>
      <c r="AC94" s="240"/>
      <c r="AD94" s="240"/>
      <c r="AE94" s="240"/>
      <c r="AF94" s="240"/>
      <c r="AG94" s="240"/>
      <c r="AH94" s="240"/>
      <c r="AI94" s="240"/>
      <c r="AJ94" s="240"/>
      <c r="AK94" s="240"/>
      <c r="AL94" s="240"/>
      <c r="AM94" s="241"/>
    </row>
    <row r="95" spans="1:43" ht="13.5" hidden="1" customHeight="1" thickBot="1">
      <c r="A95" s="31"/>
      <c r="B95" s="228" t="s">
        <v>91</v>
      </c>
      <c r="C95" s="228"/>
      <c r="D95" s="228"/>
      <c r="E95" s="229"/>
      <c r="F95" s="228"/>
      <c r="G95" s="228"/>
      <c r="H95" s="228"/>
      <c r="I95" s="228"/>
      <c r="J95" s="228"/>
      <c r="K95" s="228"/>
      <c r="L95" s="228"/>
      <c r="M95" s="228"/>
      <c r="N95" s="228"/>
      <c r="O95" s="228"/>
      <c r="P95" s="228"/>
      <c r="Q95" s="228"/>
      <c r="R95" s="228"/>
      <c r="S95" s="228"/>
      <c r="T95" s="228"/>
      <c r="U95" s="228"/>
      <c r="V95" s="228"/>
      <c r="W95" s="230"/>
      <c r="X95" s="231" t="s">
        <v>84</v>
      </c>
      <c r="Y95" s="231"/>
      <c r="Z95" s="231"/>
      <c r="AA95" s="231"/>
      <c r="AB95" s="231"/>
      <c r="AC95" s="231"/>
      <c r="AD95" s="231"/>
      <c r="AE95" s="231"/>
      <c r="AF95" s="231"/>
      <c r="AG95" s="231"/>
      <c r="AH95" s="231"/>
      <c r="AI95" s="231"/>
      <c r="AJ95" s="231"/>
      <c r="AK95" s="231"/>
      <c r="AL95" s="231"/>
      <c r="AM95" s="232"/>
    </row>
    <row r="96" spans="1:43" s="38" customFormat="1" ht="18.75" hidden="1" customHeight="1">
      <c r="C96" s="39" t="s">
        <v>63</v>
      </c>
      <c r="AP96" s="39"/>
    </row>
    <row r="97" spans="1:42" s="38" customFormat="1" ht="18.75" hidden="1" customHeight="1">
      <c r="A97" s="38">
        <v>1</v>
      </c>
      <c r="B97" s="40" t="s">
        <v>36</v>
      </c>
      <c r="C97" s="41">
        <v>10000</v>
      </c>
      <c r="D97" s="38" t="s">
        <v>37</v>
      </c>
      <c r="E97" s="42">
        <v>1</v>
      </c>
      <c r="H97" s="38" t="s">
        <v>115</v>
      </c>
      <c r="AP97" s="39"/>
    </row>
    <row r="98" spans="1:42" s="38" customFormat="1" ht="18.75" hidden="1" customHeight="1">
      <c r="A98" s="38">
        <v>2</v>
      </c>
      <c r="B98" s="40" t="s">
        <v>38</v>
      </c>
      <c r="C98" s="41">
        <v>15000</v>
      </c>
      <c r="D98" s="38" t="s">
        <v>37</v>
      </c>
      <c r="E98" s="42">
        <v>2</v>
      </c>
      <c r="H98" s="38" t="s">
        <v>116</v>
      </c>
      <c r="AP98" s="39"/>
    </row>
    <row r="99" spans="1:42" s="38" customFormat="1" ht="18.75" hidden="1" customHeight="1">
      <c r="A99" s="38">
        <v>3</v>
      </c>
      <c r="B99" s="40" t="s">
        <v>39</v>
      </c>
      <c r="C99" s="41">
        <v>20000</v>
      </c>
      <c r="D99" s="38" t="s">
        <v>37</v>
      </c>
      <c r="E99" s="42">
        <v>3</v>
      </c>
      <c r="H99" s="38" t="s">
        <v>117</v>
      </c>
      <c r="AP99" s="39"/>
    </row>
    <row r="100" spans="1:42" s="38" customFormat="1" ht="18.75" hidden="1" customHeight="1">
      <c r="A100" s="38">
        <v>4</v>
      </c>
      <c r="B100" s="40" t="s">
        <v>40</v>
      </c>
      <c r="C100" s="41">
        <v>10000</v>
      </c>
      <c r="D100" s="38" t="s">
        <v>37</v>
      </c>
      <c r="E100" s="42">
        <v>4</v>
      </c>
      <c r="H100" s="38" t="s">
        <v>118</v>
      </c>
      <c r="AP100" s="39"/>
    </row>
    <row r="101" spans="1:42" s="38" customFormat="1" ht="18.75" hidden="1" customHeight="1">
      <c r="A101" s="38">
        <v>5</v>
      </c>
      <c r="B101" s="40" t="s">
        <v>11</v>
      </c>
      <c r="C101" s="41">
        <v>10000</v>
      </c>
      <c r="D101" s="38" t="s">
        <v>37</v>
      </c>
      <c r="E101" s="42">
        <v>5</v>
      </c>
      <c r="H101" s="38" t="s">
        <v>119</v>
      </c>
      <c r="AP101" s="39"/>
    </row>
    <row r="102" spans="1:42" s="38" customFormat="1" ht="18.75" hidden="1" customHeight="1">
      <c r="A102" s="38">
        <v>6</v>
      </c>
      <c r="B102" s="40" t="s">
        <v>41</v>
      </c>
      <c r="C102" s="41">
        <v>10000</v>
      </c>
      <c r="D102" s="38" t="s">
        <v>37</v>
      </c>
      <c r="E102" s="42">
        <v>6</v>
      </c>
      <c r="H102" s="38" t="s">
        <v>120</v>
      </c>
      <c r="AP102" s="39"/>
    </row>
    <row r="103" spans="1:42" s="38" customFormat="1" ht="18.75" hidden="1" customHeight="1">
      <c r="A103" s="38">
        <v>7</v>
      </c>
      <c r="B103" s="40" t="s">
        <v>42</v>
      </c>
      <c r="C103" s="41">
        <v>15000</v>
      </c>
      <c r="D103" s="38" t="s">
        <v>37</v>
      </c>
      <c r="E103" s="42">
        <v>7</v>
      </c>
      <c r="H103" s="38" t="s">
        <v>121</v>
      </c>
      <c r="AP103" s="39"/>
    </row>
    <row r="104" spans="1:42" s="38" customFormat="1" ht="18.75" hidden="1" customHeight="1">
      <c r="A104" s="38">
        <v>8</v>
      </c>
      <c r="B104" s="40" t="s">
        <v>43</v>
      </c>
      <c r="C104" s="41">
        <v>20000</v>
      </c>
      <c r="D104" s="38" t="s">
        <v>37</v>
      </c>
      <c r="E104" s="42">
        <v>8</v>
      </c>
      <c r="H104" s="38" t="s">
        <v>122</v>
      </c>
      <c r="AP104" s="39"/>
    </row>
    <row r="105" spans="1:42" s="38" customFormat="1" ht="18.75" hidden="1" customHeight="1">
      <c r="A105" s="38">
        <v>9</v>
      </c>
      <c r="B105" s="40" t="s">
        <v>22</v>
      </c>
      <c r="C105" s="41">
        <v>10000</v>
      </c>
      <c r="D105" s="38" t="s">
        <v>37</v>
      </c>
      <c r="E105" s="42">
        <v>9</v>
      </c>
      <c r="H105" s="38" t="s">
        <v>112</v>
      </c>
      <c r="AP105" s="39"/>
    </row>
    <row r="106" spans="1:42" s="38" customFormat="1" ht="18.75" hidden="1" customHeight="1">
      <c r="A106" s="38">
        <v>10</v>
      </c>
      <c r="B106" s="40" t="s">
        <v>64</v>
      </c>
      <c r="C106" s="41">
        <v>5000</v>
      </c>
      <c r="D106" s="38" t="s">
        <v>37</v>
      </c>
      <c r="E106" s="42">
        <v>10</v>
      </c>
      <c r="H106" s="38" t="s">
        <v>113</v>
      </c>
      <c r="AP106" s="39"/>
    </row>
    <row r="107" spans="1:42" s="38" customFormat="1" ht="18.75" hidden="1" customHeight="1">
      <c r="A107" s="38">
        <v>11</v>
      </c>
      <c r="B107" s="38" t="s">
        <v>65</v>
      </c>
      <c r="C107" s="41">
        <v>10000</v>
      </c>
      <c r="D107" s="38" t="s">
        <v>37</v>
      </c>
      <c r="E107" s="42">
        <v>11</v>
      </c>
      <c r="H107" s="5" t="s">
        <v>111</v>
      </c>
      <c r="AP107" s="39"/>
    </row>
    <row r="108" spans="1:42" s="38" customFormat="1" ht="18.75" hidden="1" customHeight="1">
      <c r="A108" s="38">
        <v>12</v>
      </c>
      <c r="B108" s="38" t="s">
        <v>46</v>
      </c>
      <c r="C108" s="41">
        <v>10000</v>
      </c>
      <c r="D108" s="38" t="s">
        <v>37</v>
      </c>
      <c r="E108" s="42">
        <v>12</v>
      </c>
      <c r="AP108" s="39"/>
    </row>
    <row r="109" spans="1:42" s="38" customFormat="1" ht="18.75" hidden="1" customHeight="1">
      <c r="A109" s="38">
        <v>13</v>
      </c>
      <c r="B109" s="38" t="s">
        <v>47</v>
      </c>
      <c r="C109" s="41">
        <v>15000</v>
      </c>
      <c r="D109" s="38" t="s">
        <v>37</v>
      </c>
      <c r="E109" s="42">
        <v>13</v>
      </c>
      <c r="AP109" s="39"/>
    </row>
    <row r="110" spans="1:42" s="38" customFormat="1" ht="18.75" hidden="1" customHeight="1">
      <c r="A110" s="38">
        <v>14</v>
      </c>
      <c r="B110" s="38" t="s">
        <v>48</v>
      </c>
      <c r="C110" s="41">
        <v>20000</v>
      </c>
      <c r="D110" s="38" t="s">
        <v>37</v>
      </c>
      <c r="E110" s="42">
        <v>14</v>
      </c>
      <c r="AP110" s="39"/>
    </row>
    <row r="111" spans="1:42" s="38" customFormat="1" ht="18.75" hidden="1" customHeight="1">
      <c r="A111" s="38">
        <v>15</v>
      </c>
      <c r="B111" s="38" t="s">
        <v>12</v>
      </c>
      <c r="C111" s="41">
        <v>10000</v>
      </c>
      <c r="D111" s="38" t="s">
        <v>37</v>
      </c>
      <c r="E111" s="42">
        <v>15</v>
      </c>
      <c r="AP111" s="39"/>
    </row>
    <row r="112" spans="1:42" s="38" customFormat="1" ht="18.75" hidden="1" customHeight="1">
      <c r="A112" s="38">
        <v>16</v>
      </c>
      <c r="B112" s="38" t="s">
        <v>13</v>
      </c>
      <c r="C112" s="41">
        <v>10000</v>
      </c>
      <c r="D112" s="38" t="s">
        <v>37</v>
      </c>
      <c r="E112" s="42">
        <v>16</v>
      </c>
      <c r="AP112" s="39"/>
    </row>
    <row r="113" spans="1:42" s="38" customFormat="1" ht="18.75" hidden="1" customHeight="1">
      <c r="A113" s="38">
        <v>17</v>
      </c>
      <c r="B113" s="38" t="s">
        <v>14</v>
      </c>
      <c r="C113" s="41">
        <v>5000</v>
      </c>
      <c r="D113" s="38" t="s">
        <v>37</v>
      </c>
      <c r="E113" s="42">
        <v>17</v>
      </c>
      <c r="AP113" s="39"/>
    </row>
    <row r="114" spans="1:42" s="38" customFormat="1" ht="18.75" hidden="1" customHeight="1">
      <c r="A114" s="38">
        <v>18</v>
      </c>
      <c r="B114" s="38" t="s">
        <v>15</v>
      </c>
      <c r="C114" s="41">
        <v>10000</v>
      </c>
      <c r="D114" s="38" t="s">
        <v>37</v>
      </c>
      <c r="E114" s="42">
        <v>18</v>
      </c>
      <c r="AP114" s="39"/>
    </row>
    <row r="115" spans="1:42" s="38" customFormat="1" ht="18.75" hidden="1" customHeight="1">
      <c r="A115" s="38">
        <v>19</v>
      </c>
      <c r="B115" s="38" t="s">
        <v>16</v>
      </c>
      <c r="C115" s="41">
        <v>10000</v>
      </c>
      <c r="D115" s="38" t="s">
        <v>37</v>
      </c>
      <c r="E115" s="42">
        <v>19</v>
      </c>
      <c r="AP115" s="39"/>
    </row>
    <row r="116" spans="1:42" s="38" customFormat="1" ht="18.75" hidden="1" customHeight="1">
      <c r="A116" s="38">
        <v>20</v>
      </c>
      <c r="B116" s="38" t="s">
        <v>17</v>
      </c>
      <c r="C116" s="41">
        <v>10000</v>
      </c>
      <c r="D116" s="38" t="s">
        <v>37</v>
      </c>
      <c r="E116" s="42">
        <v>20</v>
      </c>
      <c r="AP116" s="39"/>
    </row>
    <row r="117" spans="1:42" s="38" customFormat="1" ht="18.75" hidden="1" customHeight="1">
      <c r="A117" s="38">
        <v>21</v>
      </c>
      <c r="B117" s="38" t="s">
        <v>44</v>
      </c>
      <c r="C117" s="41">
        <v>5000</v>
      </c>
      <c r="D117" s="38" t="s">
        <v>37</v>
      </c>
      <c r="E117" s="42">
        <v>21</v>
      </c>
      <c r="AP117" s="39"/>
    </row>
    <row r="118" spans="1:42" s="38" customFormat="1" ht="18.75" hidden="1" customHeight="1">
      <c r="A118" s="38">
        <v>22</v>
      </c>
      <c r="B118" s="38" t="s">
        <v>18</v>
      </c>
      <c r="C118" s="41">
        <v>10000</v>
      </c>
      <c r="D118" s="38" t="s">
        <v>37</v>
      </c>
      <c r="E118" s="42">
        <v>22</v>
      </c>
      <c r="AP118" s="39"/>
    </row>
    <row r="119" spans="1:42" s="38" customFormat="1" ht="18.75" hidden="1" customHeight="1">
      <c r="A119" s="43">
        <v>23</v>
      </c>
      <c r="B119" s="43" t="s">
        <v>19</v>
      </c>
      <c r="C119" s="44">
        <v>10000</v>
      </c>
      <c r="D119" s="43" t="s">
        <v>37</v>
      </c>
      <c r="E119" s="42">
        <v>23</v>
      </c>
      <c r="F119" s="43"/>
      <c r="AP119" s="39"/>
    </row>
    <row r="120" spans="1:42" s="38" customFormat="1" ht="18.75" hidden="1" customHeight="1">
      <c r="A120" s="38">
        <v>24</v>
      </c>
      <c r="B120" s="38" t="s">
        <v>49</v>
      </c>
      <c r="C120" s="41">
        <v>30000</v>
      </c>
      <c r="D120" s="38" t="s">
        <v>67</v>
      </c>
      <c r="E120" s="42">
        <v>24</v>
      </c>
      <c r="AP120" s="39"/>
    </row>
    <row r="121" spans="1:42" s="38" customFormat="1" ht="18.75" hidden="1" customHeight="1">
      <c r="A121" s="38">
        <v>25</v>
      </c>
      <c r="B121" s="38" t="s">
        <v>50</v>
      </c>
      <c r="C121" s="41">
        <v>40000</v>
      </c>
      <c r="D121" s="38" t="s">
        <v>67</v>
      </c>
      <c r="E121" s="42">
        <v>25</v>
      </c>
      <c r="AP121" s="39"/>
    </row>
    <row r="122" spans="1:42" s="38" customFormat="1" ht="18.75" hidden="1" customHeight="1">
      <c r="A122" s="38">
        <v>26</v>
      </c>
      <c r="B122" s="38" t="s">
        <v>51</v>
      </c>
      <c r="C122" s="41">
        <v>50000</v>
      </c>
      <c r="D122" s="38" t="s">
        <v>67</v>
      </c>
      <c r="E122" s="42">
        <v>26</v>
      </c>
      <c r="AP122" s="39"/>
    </row>
    <row r="123" spans="1:42" s="38" customFormat="1" ht="18.75" hidden="1" customHeight="1">
      <c r="A123" s="38">
        <v>27</v>
      </c>
      <c r="B123" s="38" t="s">
        <v>52</v>
      </c>
      <c r="C123" s="41">
        <v>60000</v>
      </c>
      <c r="D123" s="38" t="s">
        <v>67</v>
      </c>
      <c r="E123" s="42">
        <v>27</v>
      </c>
      <c r="AP123" s="39"/>
    </row>
    <row r="124" spans="1:42" s="38" customFormat="1" ht="18.75" hidden="1" customHeight="1">
      <c r="A124" s="38">
        <v>28</v>
      </c>
      <c r="B124" s="38" t="s">
        <v>53</v>
      </c>
      <c r="C124" s="41">
        <v>70000</v>
      </c>
      <c r="D124" s="38" t="s">
        <v>67</v>
      </c>
      <c r="E124" s="42">
        <v>28</v>
      </c>
      <c r="AP124" s="39"/>
    </row>
    <row r="125" spans="1:42" s="38" customFormat="1" ht="18.75" hidden="1" customHeight="1">
      <c r="A125" s="38">
        <v>29</v>
      </c>
      <c r="B125" s="38" t="s">
        <v>54</v>
      </c>
      <c r="C125" s="41">
        <v>10000</v>
      </c>
      <c r="D125" s="38" t="s">
        <v>67</v>
      </c>
      <c r="E125" s="42">
        <v>29</v>
      </c>
      <c r="AP125" s="39"/>
    </row>
    <row r="126" spans="1:42" s="38" customFormat="1" ht="18.75" hidden="1" customHeight="1">
      <c r="A126" s="38">
        <v>30</v>
      </c>
      <c r="B126" s="38" t="s">
        <v>66</v>
      </c>
      <c r="C126" s="41">
        <v>20000</v>
      </c>
      <c r="D126" s="38" t="s">
        <v>67</v>
      </c>
      <c r="E126" s="42">
        <v>30</v>
      </c>
      <c r="AP126" s="39"/>
    </row>
    <row r="127" spans="1:42" s="38" customFormat="1" ht="18.75" hidden="1" customHeight="1">
      <c r="A127" s="38">
        <v>31</v>
      </c>
      <c r="B127" s="38" t="s">
        <v>55</v>
      </c>
      <c r="C127" s="41">
        <v>30000</v>
      </c>
      <c r="D127" s="38" t="s">
        <v>67</v>
      </c>
      <c r="E127" s="42">
        <v>31</v>
      </c>
      <c r="AP127" s="39"/>
    </row>
    <row r="128" spans="1:42" s="38" customFormat="1" ht="18.75" hidden="1" customHeight="1">
      <c r="A128" s="38">
        <v>32</v>
      </c>
      <c r="B128" s="38" t="s">
        <v>56</v>
      </c>
      <c r="C128" s="41">
        <v>40000</v>
      </c>
      <c r="D128" s="38" t="s">
        <v>67</v>
      </c>
      <c r="E128" s="42">
        <v>32</v>
      </c>
      <c r="AP128" s="39"/>
    </row>
    <row r="129" spans="1:42" s="38" customFormat="1" ht="18.75" hidden="1" customHeight="1">
      <c r="A129" s="38">
        <v>33</v>
      </c>
      <c r="B129" s="38" t="s">
        <v>57</v>
      </c>
      <c r="C129" s="41">
        <v>50000</v>
      </c>
      <c r="D129" s="38" t="s">
        <v>67</v>
      </c>
      <c r="E129" s="42">
        <v>33</v>
      </c>
      <c r="AP129" s="39"/>
    </row>
    <row r="130" spans="1:42" s="38" customFormat="1" ht="18.75" hidden="1" customHeight="1">
      <c r="A130" s="38">
        <v>34</v>
      </c>
      <c r="B130" s="38" t="s">
        <v>58</v>
      </c>
      <c r="C130" s="41">
        <v>60000</v>
      </c>
      <c r="D130" s="38" t="s">
        <v>67</v>
      </c>
      <c r="E130" s="42">
        <v>34</v>
      </c>
      <c r="AP130" s="39"/>
    </row>
    <row r="131" spans="1:42" s="38" customFormat="1" ht="18.75" hidden="1" customHeight="1">
      <c r="A131" s="38">
        <v>35</v>
      </c>
      <c r="B131" s="38" t="s">
        <v>59</v>
      </c>
      <c r="C131" s="41">
        <v>70000</v>
      </c>
      <c r="D131" s="38" t="s">
        <v>67</v>
      </c>
      <c r="E131" s="42">
        <v>35</v>
      </c>
      <c r="AP131" s="39"/>
    </row>
    <row r="132" spans="1:42" s="38" customFormat="1" ht="18.75" hidden="1" customHeight="1">
      <c r="A132" s="38">
        <v>36</v>
      </c>
      <c r="B132" s="38" t="s">
        <v>60</v>
      </c>
      <c r="C132" s="41">
        <v>30000</v>
      </c>
      <c r="D132" s="38" t="s">
        <v>67</v>
      </c>
      <c r="E132" s="42">
        <v>36</v>
      </c>
      <c r="AP132" s="39"/>
    </row>
    <row r="133" spans="1:42" s="38" customFormat="1" ht="18.75" hidden="1" customHeight="1">
      <c r="A133" s="38">
        <v>37</v>
      </c>
      <c r="B133" s="38" t="s">
        <v>68</v>
      </c>
      <c r="C133" s="41">
        <v>40000</v>
      </c>
      <c r="D133" s="38" t="s">
        <v>67</v>
      </c>
      <c r="E133" s="42">
        <v>37</v>
      </c>
      <c r="AP133" s="39"/>
    </row>
    <row r="134" spans="1:42" s="38" customFormat="1" ht="18.75" hidden="1" customHeight="1">
      <c r="A134" s="38">
        <v>38</v>
      </c>
      <c r="B134" s="38" t="s">
        <v>69</v>
      </c>
      <c r="C134" s="41">
        <v>50000</v>
      </c>
      <c r="D134" s="38" t="s">
        <v>67</v>
      </c>
      <c r="E134" s="42">
        <v>38</v>
      </c>
      <c r="AP134" s="39"/>
    </row>
    <row r="135" spans="1:42" s="38" customFormat="1" ht="18.75" hidden="1" customHeight="1">
      <c r="A135" s="38">
        <v>39</v>
      </c>
      <c r="B135" s="38" t="s">
        <v>70</v>
      </c>
      <c r="C135" s="41">
        <v>60000</v>
      </c>
      <c r="D135" s="38" t="s">
        <v>67</v>
      </c>
      <c r="E135" s="42">
        <v>39</v>
      </c>
      <c r="AP135" s="39"/>
    </row>
    <row r="136" spans="1:42" s="38" customFormat="1" ht="18.75" hidden="1" customHeight="1">
      <c r="A136" s="38">
        <v>40</v>
      </c>
      <c r="B136" s="38" t="s">
        <v>94</v>
      </c>
      <c r="C136" s="41">
        <v>70000</v>
      </c>
      <c r="D136" s="38" t="s">
        <v>67</v>
      </c>
      <c r="E136" s="42">
        <v>40</v>
      </c>
      <c r="AP136" s="39"/>
    </row>
    <row r="137" spans="1:42" s="38" customFormat="1" ht="18.75" hidden="1" customHeight="1">
      <c r="A137" s="38">
        <v>41</v>
      </c>
      <c r="B137" s="38" t="s">
        <v>61</v>
      </c>
      <c r="C137" s="41">
        <v>30000</v>
      </c>
      <c r="D137" s="38" t="s">
        <v>67</v>
      </c>
      <c r="E137" s="42">
        <v>41</v>
      </c>
      <c r="AP137" s="39"/>
    </row>
    <row r="138" spans="1:42" s="38" customFormat="1" ht="18.75" hidden="1" customHeight="1">
      <c r="A138" s="38">
        <v>42</v>
      </c>
      <c r="B138" s="38" t="s">
        <v>71</v>
      </c>
      <c r="C138" s="41">
        <v>40000</v>
      </c>
      <c r="D138" s="38" t="s">
        <v>67</v>
      </c>
      <c r="E138" s="42">
        <v>42</v>
      </c>
      <c r="AP138" s="39"/>
    </row>
    <row r="139" spans="1:42" s="38" customFormat="1" ht="18.75" hidden="1" customHeight="1">
      <c r="A139" s="38">
        <v>43</v>
      </c>
      <c r="B139" s="38" t="s">
        <v>72</v>
      </c>
      <c r="C139" s="41">
        <v>50000</v>
      </c>
      <c r="D139" s="38" t="s">
        <v>67</v>
      </c>
      <c r="E139" s="42">
        <v>43</v>
      </c>
      <c r="AP139" s="39"/>
    </row>
    <row r="140" spans="1:42" s="38" customFormat="1" ht="18.75" hidden="1" customHeight="1">
      <c r="A140" s="38">
        <v>44</v>
      </c>
      <c r="B140" s="38" t="s">
        <v>73</v>
      </c>
      <c r="C140" s="41">
        <v>60000</v>
      </c>
      <c r="D140" s="38" t="s">
        <v>67</v>
      </c>
      <c r="E140" s="42">
        <v>44</v>
      </c>
      <c r="AP140" s="39"/>
    </row>
    <row r="141" spans="1:42" s="38" customFormat="1" ht="18.75" hidden="1" customHeight="1">
      <c r="A141" s="38">
        <v>45</v>
      </c>
      <c r="B141" s="38" t="s">
        <v>95</v>
      </c>
      <c r="C141" s="41">
        <v>70000</v>
      </c>
      <c r="D141" s="38" t="s">
        <v>67</v>
      </c>
      <c r="E141" s="42">
        <v>45</v>
      </c>
      <c r="AP141" s="39"/>
    </row>
    <row r="142" spans="1:42" s="38" customFormat="1" ht="18.75" hidden="1" customHeight="1">
      <c r="A142" s="38">
        <v>46</v>
      </c>
      <c r="B142" s="38" t="s">
        <v>62</v>
      </c>
      <c r="C142" s="41">
        <v>10000</v>
      </c>
      <c r="D142" s="38" t="s">
        <v>67</v>
      </c>
      <c r="E142" s="42">
        <v>46</v>
      </c>
      <c r="AP142" s="39"/>
    </row>
    <row r="143" spans="1:42" s="38" customFormat="1" ht="18.75" hidden="1" customHeight="1">
      <c r="A143" s="38">
        <v>47</v>
      </c>
      <c r="B143" s="38" t="s">
        <v>74</v>
      </c>
      <c r="C143" s="41">
        <v>15000</v>
      </c>
      <c r="D143" s="38" t="s">
        <v>67</v>
      </c>
      <c r="E143" s="42">
        <v>47</v>
      </c>
      <c r="AP143" s="39"/>
    </row>
    <row r="144" spans="1:42" s="38" customFormat="1" ht="18.75" hidden="1" customHeight="1">
      <c r="A144" s="38">
        <v>48</v>
      </c>
      <c r="B144" s="38" t="s">
        <v>75</v>
      </c>
      <c r="C144" s="41">
        <v>10000</v>
      </c>
      <c r="D144" s="38" t="s">
        <v>67</v>
      </c>
      <c r="E144" s="42">
        <v>48</v>
      </c>
      <c r="AP144" s="39"/>
    </row>
    <row r="145" spans="1:42" s="38" customFormat="1" ht="18.75" hidden="1" customHeight="1">
      <c r="A145" s="38">
        <v>49</v>
      </c>
      <c r="B145" s="38" t="s">
        <v>76</v>
      </c>
      <c r="C145" s="41">
        <v>20000</v>
      </c>
      <c r="D145" s="38" t="s">
        <v>67</v>
      </c>
      <c r="E145" s="42">
        <v>49</v>
      </c>
      <c r="AP145" s="39"/>
    </row>
    <row r="146" spans="1:42" s="38" customFormat="1" ht="18.75" hidden="1" customHeight="1">
      <c r="A146" s="38">
        <v>50</v>
      </c>
      <c r="B146" s="38" t="s">
        <v>77</v>
      </c>
      <c r="C146" s="41">
        <v>30000</v>
      </c>
      <c r="D146" s="38" t="s">
        <v>67</v>
      </c>
      <c r="E146" s="42">
        <v>50</v>
      </c>
      <c r="AP146" s="39"/>
    </row>
    <row r="147" spans="1:42" s="38" customFormat="1" ht="18.75" hidden="1" customHeight="1">
      <c r="A147" s="38">
        <v>51</v>
      </c>
      <c r="B147" s="38" t="s">
        <v>78</v>
      </c>
      <c r="C147" s="41">
        <v>40000</v>
      </c>
      <c r="D147" s="38" t="s">
        <v>67</v>
      </c>
      <c r="E147" s="42">
        <v>51</v>
      </c>
      <c r="AP147" s="39"/>
    </row>
    <row r="148" spans="1:42" s="38" customFormat="1" ht="18.75" hidden="1" customHeight="1">
      <c r="A148" s="38">
        <v>52</v>
      </c>
      <c r="B148" s="38" t="s">
        <v>79</v>
      </c>
      <c r="C148" s="41">
        <v>50000</v>
      </c>
      <c r="D148" s="38" t="s">
        <v>67</v>
      </c>
      <c r="E148" s="42">
        <v>52</v>
      </c>
      <c r="AP148" s="39"/>
    </row>
    <row r="149" spans="1:42" s="38" customFormat="1" ht="18.75" hidden="1" customHeight="1">
      <c r="A149" s="38">
        <v>53</v>
      </c>
      <c r="B149" s="38" t="s">
        <v>80</v>
      </c>
      <c r="C149" s="41">
        <v>60000</v>
      </c>
      <c r="D149" s="38" t="s">
        <v>67</v>
      </c>
      <c r="E149" s="42">
        <v>53</v>
      </c>
      <c r="AP149" s="39"/>
    </row>
    <row r="150" spans="1:42" s="38" customFormat="1" ht="18.75" hidden="1" customHeight="1">
      <c r="A150" s="38">
        <v>54</v>
      </c>
      <c r="B150" s="38" t="s">
        <v>81</v>
      </c>
      <c r="C150" s="41">
        <v>70000</v>
      </c>
      <c r="D150" s="38" t="s">
        <v>67</v>
      </c>
      <c r="E150" s="42">
        <v>54</v>
      </c>
      <c r="AP150" s="39"/>
    </row>
    <row r="151" spans="1:42" s="38" customFormat="1" ht="18.75" hidden="1" customHeight="1">
      <c r="A151" s="38">
        <v>55</v>
      </c>
      <c r="B151" s="38" t="s">
        <v>82</v>
      </c>
      <c r="C151" s="41">
        <v>10000</v>
      </c>
      <c r="D151" s="38" t="s">
        <v>67</v>
      </c>
      <c r="E151" s="42">
        <v>55</v>
      </c>
      <c r="AP151" s="39"/>
    </row>
    <row r="152" spans="1:42" s="38" customFormat="1" ht="18.75" hidden="1" customHeight="1">
      <c r="A152" s="38">
        <v>56</v>
      </c>
      <c r="B152" s="38" t="s">
        <v>83</v>
      </c>
      <c r="C152" s="41">
        <v>20000</v>
      </c>
      <c r="D152" s="38" t="s">
        <v>67</v>
      </c>
      <c r="E152" s="42">
        <v>56</v>
      </c>
      <c r="AP152" s="39"/>
    </row>
    <row r="153" spans="1:42" s="38" customFormat="1" ht="18.75" hidden="1" customHeight="1">
      <c r="B153" s="42"/>
      <c r="C153" s="42"/>
      <c r="D153" s="42"/>
      <c r="E153" s="42"/>
      <c r="G153" s="42"/>
      <c r="AP153" s="39"/>
    </row>
    <row r="154" spans="1:42" s="38" customFormat="1" ht="18.75" customHeight="1">
      <c r="AP154" s="39"/>
    </row>
    <row r="155" spans="1:42" s="38" customFormat="1" ht="18.75" customHeight="1">
      <c r="AP155" s="39"/>
    </row>
    <row r="156" spans="1:42" s="38" customFormat="1" ht="18.75" customHeight="1">
      <c r="AP156" s="39"/>
    </row>
    <row r="157" spans="1:42" s="38" customFormat="1" ht="18.75" customHeight="1">
      <c r="AP157" s="39"/>
    </row>
    <row r="158" spans="1:42" s="38" customFormat="1" ht="18.75" customHeight="1">
      <c r="AP158" s="39"/>
    </row>
    <row r="159" spans="1:42" s="38" customFormat="1" ht="18.75" customHeight="1">
      <c r="AP159" s="39"/>
    </row>
    <row r="160" spans="1:42" s="38" customFormat="1" ht="18.75" customHeight="1">
      <c r="AP160" s="39"/>
    </row>
    <row r="161" spans="42:42" s="38" customFormat="1" ht="18.75" customHeight="1">
      <c r="AP161" s="39"/>
    </row>
    <row r="162" spans="42:42" s="38" customFormat="1" ht="18.75" customHeight="1">
      <c r="AP162" s="39"/>
    </row>
  </sheetData>
  <sheetProtection algorithmName="SHA-512" hashValue="/8IckgR1t4/TUdmHPV/koHZdClWEfIk51oQILItEmMYJ+BdWGUmu3IOHtxoCiDbQOv2YKJuAVqlyaMkWggBl3g==" saltValue="7XaJHL1Ome1NAhTHuKBsDQ==" spinCount="100000" sheet="1" selectLockedCells="1" autoFilter="0"/>
  <mergeCells count="58">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 ref="A12:D12"/>
    <mergeCell ref="E12:AM12"/>
    <mergeCell ref="B14:D14"/>
    <mergeCell ref="E14:H14"/>
    <mergeCell ref="J14:M14"/>
    <mergeCell ref="N14:R14"/>
    <mergeCell ref="T14:W14"/>
    <mergeCell ref="X14:AB14"/>
    <mergeCell ref="AD14:AG14"/>
    <mergeCell ref="AH14:AL14"/>
    <mergeCell ref="A15:D15"/>
    <mergeCell ref="E15:I15"/>
    <mergeCell ref="J15:AM15"/>
    <mergeCell ref="A16:D16"/>
    <mergeCell ref="E16:I16"/>
    <mergeCell ref="J16:AM16"/>
    <mergeCell ref="A17:D17"/>
    <mergeCell ref="E17:I17"/>
    <mergeCell ref="J17:AM17"/>
    <mergeCell ref="A18:D18"/>
    <mergeCell ref="E18:I18"/>
    <mergeCell ref="J18:AM18"/>
    <mergeCell ref="B25:AM25"/>
    <mergeCell ref="A19:D19"/>
    <mergeCell ref="E19:I19"/>
    <mergeCell ref="J19:AM19"/>
    <mergeCell ref="A20:D20"/>
    <mergeCell ref="E20:I20"/>
    <mergeCell ref="J20:AM20"/>
    <mergeCell ref="A21:D21"/>
    <mergeCell ref="E21:I21"/>
    <mergeCell ref="J21:AM21"/>
    <mergeCell ref="A23:AM23"/>
    <mergeCell ref="B24:AM24"/>
    <mergeCell ref="A93:AM93"/>
    <mergeCell ref="B94:W94"/>
    <mergeCell ref="X94:AM94"/>
    <mergeCell ref="B95:W95"/>
    <mergeCell ref="X95:AM95"/>
  </mergeCells>
  <phoneticPr fontId="5"/>
  <conditionalFormatting sqref="A2:AM2">
    <cfRule type="containsText" dxfId="0" priority="1" operator="containsText" text="エラー">
      <formula>NOT(ISERROR(SEARCH("エラー",A2)))</formula>
    </cfRule>
  </conditionalFormatting>
  <dataValidations count="5">
    <dataValidation type="list" allowBlank="1" showInputMessage="1" showErrorMessage="1" sqref="A94:A95" xr:uid="{3126497C-514B-4E7A-B234-9094DB58D284}">
      <formula1>"○"</formula1>
    </dataValidation>
    <dataValidation type="textLength" imeMode="disabled" operator="equal" allowBlank="1" showInputMessage="1" showErrorMessage="1" errorTitle="事業所番号" error="10桁で入力してください。" sqref="AG4:AM4" xr:uid="{40165BAD-DB2F-40DA-B442-88C5A846CCEB}">
      <formula1>10</formula1>
    </dataValidation>
    <dataValidation imeMode="off" allowBlank="1" showInputMessage="1" showErrorMessage="1" sqref="P8:Y8 AC8:AM8" xr:uid="{F868DAE7-6061-4DEF-AAE5-84AD182BF9E3}"/>
    <dataValidation imeMode="fullKatakana" allowBlank="1" showInputMessage="1" showErrorMessage="1" sqref="L3:AF3" xr:uid="{68BAA08E-3610-4215-8CDA-F480293B03D3}"/>
    <dataValidation type="list" imeMode="disabled" allowBlank="1" showInputMessage="1" showErrorMessage="1" sqref="A24:A89" xr:uid="{0534F521-BA56-4962-B14E-03B86FFD3127}">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68F6EBF-508A-4FF9-89ED-880B873CE5EB}">
          <x14:formula1>
            <xm:f>プルダウン!$H$1:$H$4</xm:f>
          </x14:formula1>
          <xm:sqref>A16:D20</xm:sqref>
        </x14:dataValidation>
        <x14:dataValidation type="list" allowBlank="1" showInputMessage="1" showErrorMessage="1" xr:uid="{003EF22D-DFD4-4ECE-AB3D-F5C918E45E97}">
          <x14:formula1>
            <xm:f>プルダウン!$B$1:$B$7</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50"/>
  <sheetViews>
    <sheetView workbookViewId="0">
      <selection activeCell="H12" sqref="H12"/>
    </sheetView>
  </sheetViews>
  <sheetFormatPr defaultRowHeight="13"/>
  <cols>
    <col min="2" max="2" width="30" customWidth="1"/>
    <col min="8" max="8" width="18.36328125" bestFit="1" customWidth="1"/>
  </cols>
  <sheetData>
    <row r="1" spans="1:13">
      <c r="A1" t="s">
        <v>146</v>
      </c>
      <c r="B1" t="s">
        <v>280</v>
      </c>
      <c r="C1">
        <v>1</v>
      </c>
      <c r="D1">
        <v>175000</v>
      </c>
      <c r="E1">
        <v>1</v>
      </c>
      <c r="F1" t="s">
        <v>160</v>
      </c>
      <c r="G1" s="67" t="s">
        <v>163</v>
      </c>
      <c r="H1" t="s">
        <v>270</v>
      </c>
      <c r="I1" t="s">
        <v>155</v>
      </c>
      <c r="J1" s="63">
        <v>200000</v>
      </c>
      <c r="K1">
        <v>1</v>
      </c>
      <c r="L1" t="s">
        <v>214</v>
      </c>
      <c r="M1" t="s">
        <v>214</v>
      </c>
    </row>
    <row r="2" spans="1:13">
      <c r="A2" t="s">
        <v>147</v>
      </c>
      <c r="B2" t="s">
        <v>281</v>
      </c>
      <c r="C2">
        <v>2</v>
      </c>
      <c r="D2">
        <f>$D$1*C2</f>
        <v>350000</v>
      </c>
      <c r="E2">
        <v>2</v>
      </c>
      <c r="F2" t="s">
        <v>161</v>
      </c>
      <c r="G2" s="67" t="s">
        <v>164</v>
      </c>
      <c r="H2" t="s">
        <v>276</v>
      </c>
      <c r="I2" t="s">
        <v>154</v>
      </c>
      <c r="J2" s="63"/>
      <c r="K2">
        <v>2</v>
      </c>
      <c r="L2" t="s">
        <v>215</v>
      </c>
      <c r="M2" t="s">
        <v>215</v>
      </c>
    </row>
    <row r="3" spans="1:13">
      <c r="A3" t="s">
        <v>111</v>
      </c>
      <c r="B3" s="94" t="s">
        <v>282</v>
      </c>
      <c r="C3">
        <v>3</v>
      </c>
      <c r="D3">
        <f t="shared" ref="D3:D5" si="0">$D$1*C3</f>
        <v>525000</v>
      </c>
      <c r="E3">
        <v>3</v>
      </c>
      <c r="F3" t="s">
        <v>162</v>
      </c>
      <c r="G3" s="67" t="s">
        <v>165</v>
      </c>
      <c r="H3" t="s">
        <v>271</v>
      </c>
      <c r="K3">
        <v>3</v>
      </c>
      <c r="L3" t="s">
        <v>216</v>
      </c>
      <c r="M3" t="s">
        <v>216</v>
      </c>
    </row>
    <row r="4" spans="1:13">
      <c r="B4" t="s">
        <v>283</v>
      </c>
      <c r="C4">
        <v>4</v>
      </c>
      <c r="D4">
        <f t="shared" si="0"/>
        <v>700000</v>
      </c>
      <c r="E4">
        <v>4</v>
      </c>
      <c r="G4" s="67" t="s">
        <v>166</v>
      </c>
      <c r="H4" t="s">
        <v>272</v>
      </c>
      <c r="K4">
        <v>4</v>
      </c>
      <c r="L4" t="s">
        <v>217</v>
      </c>
      <c r="M4" t="s">
        <v>217</v>
      </c>
    </row>
    <row r="5" spans="1:13">
      <c r="B5" t="s">
        <v>284</v>
      </c>
      <c r="C5">
        <v>5</v>
      </c>
      <c r="D5">
        <f t="shared" si="0"/>
        <v>875000</v>
      </c>
      <c r="E5">
        <v>5</v>
      </c>
      <c r="G5" s="67" t="s">
        <v>167</v>
      </c>
      <c r="K5">
        <v>5</v>
      </c>
      <c r="L5" t="s">
        <v>218</v>
      </c>
      <c r="M5" t="s">
        <v>218</v>
      </c>
    </row>
    <row r="6" spans="1:13">
      <c r="B6" t="s">
        <v>285</v>
      </c>
      <c r="E6">
        <v>6</v>
      </c>
      <c r="G6" s="67" t="s">
        <v>168</v>
      </c>
      <c r="K6">
        <v>6</v>
      </c>
      <c r="L6" t="s">
        <v>219</v>
      </c>
      <c r="M6" t="s">
        <v>219</v>
      </c>
    </row>
    <row r="7" spans="1:13">
      <c r="E7">
        <v>7</v>
      </c>
      <c r="G7" s="67" t="s">
        <v>169</v>
      </c>
      <c r="K7">
        <v>7</v>
      </c>
      <c r="L7" t="s">
        <v>129</v>
      </c>
      <c r="M7" t="s">
        <v>129</v>
      </c>
    </row>
    <row r="8" spans="1:13">
      <c r="E8">
        <v>8</v>
      </c>
      <c r="G8" s="67" t="s">
        <v>170</v>
      </c>
      <c r="K8">
        <v>8</v>
      </c>
      <c r="L8" t="s">
        <v>220</v>
      </c>
      <c r="M8" t="s">
        <v>220</v>
      </c>
    </row>
    <row r="9" spans="1:13">
      <c r="E9">
        <v>9</v>
      </c>
      <c r="G9" s="67" t="s">
        <v>171</v>
      </c>
      <c r="K9">
        <v>9</v>
      </c>
      <c r="L9" t="s">
        <v>221</v>
      </c>
      <c r="M9" t="s">
        <v>221</v>
      </c>
    </row>
    <row r="10" spans="1:13">
      <c r="E10">
        <v>10</v>
      </c>
      <c r="G10" s="67" t="s">
        <v>172</v>
      </c>
      <c r="K10">
        <v>10</v>
      </c>
      <c r="L10" t="s">
        <v>222</v>
      </c>
      <c r="M10" t="s">
        <v>222</v>
      </c>
    </row>
    <row r="11" spans="1:13">
      <c r="E11">
        <v>11</v>
      </c>
      <c r="G11" s="67" t="s">
        <v>173</v>
      </c>
      <c r="K11">
        <v>11</v>
      </c>
      <c r="L11" t="s">
        <v>223</v>
      </c>
      <c r="M11" t="s">
        <v>223</v>
      </c>
    </row>
    <row r="12" spans="1:13">
      <c r="E12">
        <v>12</v>
      </c>
      <c r="G12" s="67" t="s">
        <v>174</v>
      </c>
      <c r="K12">
        <v>12</v>
      </c>
      <c r="L12" t="s">
        <v>224</v>
      </c>
      <c r="M12" t="s">
        <v>224</v>
      </c>
    </row>
    <row r="13" spans="1:13">
      <c r="E13">
        <v>13</v>
      </c>
      <c r="G13" s="67" t="s">
        <v>175</v>
      </c>
      <c r="K13">
        <v>13</v>
      </c>
      <c r="L13" t="s">
        <v>225</v>
      </c>
      <c r="M13" t="s">
        <v>225</v>
      </c>
    </row>
    <row r="14" spans="1:13">
      <c r="E14">
        <v>14</v>
      </c>
      <c r="G14" s="67" t="s">
        <v>176</v>
      </c>
      <c r="K14">
        <v>14</v>
      </c>
      <c r="L14" t="s">
        <v>226</v>
      </c>
      <c r="M14" t="s">
        <v>226</v>
      </c>
    </row>
    <row r="15" spans="1:13">
      <c r="E15">
        <v>15</v>
      </c>
      <c r="G15" s="67" t="s">
        <v>177</v>
      </c>
      <c r="K15">
        <v>15</v>
      </c>
      <c r="L15" t="s">
        <v>227</v>
      </c>
      <c r="M15" t="s">
        <v>227</v>
      </c>
    </row>
    <row r="16" spans="1:13">
      <c r="E16">
        <v>16</v>
      </c>
      <c r="G16" s="67" t="s">
        <v>178</v>
      </c>
      <c r="K16">
        <v>16</v>
      </c>
      <c r="L16" t="s">
        <v>228</v>
      </c>
      <c r="M16" t="s">
        <v>228</v>
      </c>
    </row>
    <row r="17" spans="5:13">
      <c r="E17">
        <v>17</v>
      </c>
      <c r="G17" s="67" t="s">
        <v>179</v>
      </c>
      <c r="K17">
        <v>17</v>
      </c>
      <c r="L17" t="s">
        <v>229</v>
      </c>
      <c r="M17" t="s">
        <v>229</v>
      </c>
    </row>
    <row r="18" spans="5:13">
      <c r="E18">
        <v>18</v>
      </c>
      <c r="G18" s="67" t="s">
        <v>180</v>
      </c>
      <c r="K18">
        <v>18</v>
      </c>
      <c r="L18" t="s">
        <v>230</v>
      </c>
      <c r="M18" t="s">
        <v>230</v>
      </c>
    </row>
    <row r="19" spans="5:13">
      <c r="E19">
        <v>19</v>
      </c>
      <c r="G19" s="67" t="s">
        <v>181</v>
      </c>
      <c r="K19">
        <v>19</v>
      </c>
      <c r="L19" t="s">
        <v>231</v>
      </c>
      <c r="M19" t="s">
        <v>231</v>
      </c>
    </row>
    <row r="20" spans="5:13">
      <c r="E20">
        <v>20</v>
      </c>
      <c r="G20" s="67" t="s">
        <v>182</v>
      </c>
      <c r="K20">
        <v>20</v>
      </c>
      <c r="L20" t="s">
        <v>232</v>
      </c>
      <c r="M20" t="s">
        <v>232</v>
      </c>
    </row>
    <row r="21" spans="5:13">
      <c r="G21" s="67" t="s">
        <v>183</v>
      </c>
      <c r="K21">
        <v>21</v>
      </c>
      <c r="L21" t="s">
        <v>233</v>
      </c>
      <c r="M21" t="s">
        <v>233</v>
      </c>
    </row>
    <row r="22" spans="5:13">
      <c r="G22" s="67" t="s">
        <v>184</v>
      </c>
      <c r="K22">
        <v>22</v>
      </c>
      <c r="L22" t="s">
        <v>234</v>
      </c>
      <c r="M22" t="s">
        <v>234</v>
      </c>
    </row>
    <row r="23" spans="5:13">
      <c r="G23" s="67" t="s">
        <v>185</v>
      </c>
      <c r="K23">
        <v>23</v>
      </c>
      <c r="L23" t="s">
        <v>235</v>
      </c>
      <c r="M23" t="s">
        <v>235</v>
      </c>
    </row>
    <row r="24" spans="5:13">
      <c r="G24" s="67" t="s">
        <v>186</v>
      </c>
      <c r="K24">
        <v>24</v>
      </c>
      <c r="L24" t="s">
        <v>236</v>
      </c>
      <c r="M24" t="s">
        <v>236</v>
      </c>
    </row>
    <row r="25" spans="5:13">
      <c r="G25" s="67" t="s">
        <v>187</v>
      </c>
      <c r="K25">
        <v>25</v>
      </c>
      <c r="L25" t="s">
        <v>237</v>
      </c>
      <c r="M25" t="s">
        <v>237</v>
      </c>
    </row>
    <row r="26" spans="5:13">
      <c r="G26" s="67" t="s">
        <v>188</v>
      </c>
      <c r="K26">
        <v>26</v>
      </c>
      <c r="L26" t="s">
        <v>238</v>
      </c>
      <c r="M26" t="s">
        <v>238</v>
      </c>
    </row>
    <row r="27" spans="5:13">
      <c r="G27" s="67" t="s">
        <v>189</v>
      </c>
      <c r="K27">
        <v>27</v>
      </c>
      <c r="L27" t="s">
        <v>239</v>
      </c>
      <c r="M27" t="s">
        <v>239</v>
      </c>
    </row>
    <row r="28" spans="5:13">
      <c r="G28" s="67" t="s">
        <v>190</v>
      </c>
      <c r="K28">
        <v>28</v>
      </c>
      <c r="L28" t="s">
        <v>240</v>
      </c>
      <c r="M28" t="s">
        <v>240</v>
      </c>
    </row>
    <row r="29" spans="5:13">
      <c r="G29" s="67" t="s">
        <v>191</v>
      </c>
      <c r="K29">
        <v>29</v>
      </c>
      <c r="L29" t="s">
        <v>241</v>
      </c>
      <c r="M29" t="s">
        <v>241</v>
      </c>
    </row>
    <row r="30" spans="5:13">
      <c r="G30" s="67" t="s">
        <v>192</v>
      </c>
      <c r="K30">
        <v>30</v>
      </c>
      <c r="L30" t="s">
        <v>242</v>
      </c>
      <c r="M30" t="s">
        <v>242</v>
      </c>
    </row>
    <row r="31" spans="5:13">
      <c r="G31" s="67" t="s">
        <v>193</v>
      </c>
      <c r="K31">
        <v>31</v>
      </c>
      <c r="L31" t="s">
        <v>243</v>
      </c>
      <c r="M31" t="s">
        <v>243</v>
      </c>
    </row>
    <row r="32" spans="5:13">
      <c r="G32" s="67" t="s">
        <v>194</v>
      </c>
      <c r="K32">
        <v>32</v>
      </c>
      <c r="L32" t="s">
        <v>244</v>
      </c>
      <c r="M32" t="s">
        <v>244</v>
      </c>
    </row>
    <row r="33" spans="7:13">
      <c r="G33" s="67" t="s">
        <v>195</v>
      </c>
      <c r="K33">
        <v>33</v>
      </c>
      <c r="L33" t="s">
        <v>245</v>
      </c>
      <c r="M33" t="s">
        <v>245</v>
      </c>
    </row>
    <row r="34" spans="7:13">
      <c r="G34" s="67" t="s">
        <v>196</v>
      </c>
      <c r="K34">
        <v>34</v>
      </c>
      <c r="L34" t="s">
        <v>246</v>
      </c>
      <c r="M34" t="s">
        <v>246</v>
      </c>
    </row>
    <row r="35" spans="7:13">
      <c r="G35" s="67" t="s">
        <v>197</v>
      </c>
      <c r="K35">
        <v>35</v>
      </c>
      <c r="L35" t="s">
        <v>247</v>
      </c>
      <c r="M35" t="s">
        <v>247</v>
      </c>
    </row>
    <row r="36" spans="7:13">
      <c r="G36" s="67" t="s">
        <v>198</v>
      </c>
      <c r="K36">
        <v>36</v>
      </c>
      <c r="L36" t="s">
        <v>248</v>
      </c>
      <c r="M36" t="s">
        <v>248</v>
      </c>
    </row>
    <row r="37" spans="7:13">
      <c r="G37" s="67" t="s">
        <v>199</v>
      </c>
      <c r="K37">
        <v>37</v>
      </c>
      <c r="L37" t="s">
        <v>249</v>
      </c>
      <c r="M37" t="s">
        <v>249</v>
      </c>
    </row>
    <row r="38" spans="7:13">
      <c r="G38" s="67" t="s">
        <v>200</v>
      </c>
      <c r="K38">
        <v>38</v>
      </c>
      <c r="L38" t="s">
        <v>250</v>
      </c>
      <c r="M38" t="s">
        <v>250</v>
      </c>
    </row>
    <row r="39" spans="7:13">
      <c r="G39" s="67" t="s">
        <v>201</v>
      </c>
      <c r="K39">
        <v>39</v>
      </c>
      <c r="L39" t="s">
        <v>251</v>
      </c>
      <c r="M39" t="s">
        <v>251</v>
      </c>
    </row>
    <row r="40" spans="7:13">
      <c r="G40" s="67" t="s">
        <v>202</v>
      </c>
      <c r="K40">
        <v>40</v>
      </c>
      <c r="L40" t="s">
        <v>252</v>
      </c>
      <c r="M40" t="s">
        <v>252</v>
      </c>
    </row>
    <row r="41" spans="7:13">
      <c r="G41" s="67" t="s">
        <v>203</v>
      </c>
      <c r="K41">
        <v>41</v>
      </c>
      <c r="L41" t="s">
        <v>253</v>
      </c>
      <c r="M41" t="s">
        <v>253</v>
      </c>
    </row>
    <row r="42" spans="7:13">
      <c r="G42" s="67" t="s">
        <v>204</v>
      </c>
    </row>
    <row r="43" spans="7:13">
      <c r="G43" s="67" t="s">
        <v>205</v>
      </c>
    </row>
    <row r="44" spans="7:13">
      <c r="G44" s="67" t="s">
        <v>206</v>
      </c>
    </row>
    <row r="45" spans="7:13">
      <c r="G45" s="67" t="s">
        <v>207</v>
      </c>
    </row>
    <row r="46" spans="7:13">
      <c r="G46" s="67" t="s">
        <v>208</v>
      </c>
    </row>
    <row r="47" spans="7:13">
      <c r="G47" s="67" t="s">
        <v>209</v>
      </c>
    </row>
    <row r="48" spans="7:13">
      <c r="G48" s="67" t="s">
        <v>210</v>
      </c>
    </row>
    <row r="49" spans="7:7">
      <c r="G49" s="67" t="s">
        <v>211</v>
      </c>
    </row>
    <row r="50" spans="7:7">
      <c r="G50" s="67" t="s">
        <v>212</v>
      </c>
    </row>
  </sheetData>
  <sheetProtection algorithmName="SHA-512" hashValue="WUiB/U5a1k39OH/S4brvPNjTWQ2xvphXUKBh2dgyzAcJIAsgA+CpeDZ26GWhE7e9Z4/r3/glPAu8pc/tdXZDaw==" saltValue="1NldRZauxIBJgUvGaw8+g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（はじめにお読みください）本申請書の使い方</vt:lpstr>
      <vt:lpstr>交付申請書</vt:lpstr>
      <vt:lpstr>総括表</vt:lpstr>
      <vt:lpstr>個票1</vt:lpstr>
      <vt:lpstr>個票２</vt:lpstr>
      <vt:lpstr>個票３</vt:lpstr>
      <vt:lpstr>個票４</vt:lpstr>
      <vt:lpstr>個票５</vt:lpstr>
      <vt:lpstr>個票６</vt:lpstr>
      <vt:lpstr>個票７</vt:lpstr>
      <vt:lpstr>個票８</vt:lpstr>
      <vt:lpstr>個票９</vt:lpstr>
      <vt:lpstr>個票10</vt:lpstr>
      <vt:lpstr>個票11</vt:lpstr>
      <vt:lpstr>個票12</vt:lpstr>
      <vt:lpstr>個票13</vt:lpstr>
      <vt:lpstr>個票14</vt:lpstr>
      <vt:lpstr>個票15</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個票２!Print_Area</vt:lpstr>
      <vt:lpstr>個票３!Print_Area</vt:lpstr>
      <vt:lpstr>個票４!Print_Area</vt:lpstr>
      <vt:lpstr>個票５!Print_Area</vt:lpstr>
      <vt:lpstr>個票６!Print_Area</vt:lpstr>
      <vt:lpstr>個票７!Print_Area</vt:lpstr>
      <vt:lpstr>個票８!Print_Area</vt:lpstr>
      <vt:lpstr>個票９!Print_Area</vt:lpstr>
      <vt:lpstr>交付申請書!Print_Area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0007277</cp:lastModifiedBy>
  <cp:lastPrinted>2024-09-11T06:03:54Z</cp:lastPrinted>
  <dcterms:created xsi:type="dcterms:W3CDTF">2018-06-19T01:27:02Z</dcterms:created>
  <dcterms:modified xsi:type="dcterms:W3CDTF">2024-11-27T05:45:15Z</dcterms:modified>
</cp:coreProperties>
</file>