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ml.chartshapes+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drawings/drawing10.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1.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drawings/drawing14.xml" ContentType="application/vnd.openxmlformats-officedocument.drawingml.chartshapes+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FE0C82BB-50A6-45A1-85AA-AD584D089E6B}" xr6:coauthVersionLast="47" xr6:coauthVersionMax="47" xr10:uidLastSave="{00000000-0000-0000-0000-000000000000}"/>
  <bookViews>
    <workbookView xWindow="35790" yWindow="5685" windowWidth="19125" windowHeight="11055" tabRatio="787" firstSheet="1" activeTab="5"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8" i="10" l="1"/>
  <c r="BE9" i="10"/>
  <c r="BE8" i="10"/>
  <c r="BC9" i="10"/>
  <c r="AB6" i="10"/>
  <c r="Z6" i="10"/>
  <c r="O6" i="10"/>
  <c r="AA6" i="10" s="1"/>
  <c r="O5" i="10"/>
  <c r="O7" i="10"/>
  <c r="AC6" i="10" l="1"/>
  <c r="BI17" i="10"/>
  <c r="BJ17" i="10" s="1"/>
  <c r="AZ17" i="10"/>
  <c r="AX17" i="10"/>
  <c r="AO17" i="10"/>
  <c r="AP17" i="10" s="1"/>
  <c r="BB17" i="10" s="1"/>
  <c r="AG17" i="10"/>
  <c r="AH17" i="10" s="1"/>
  <c r="AF17" i="10"/>
  <c r="AE17" i="10"/>
  <c r="N17" i="10"/>
  <c r="O17" i="10" s="1"/>
  <c r="L17" i="10"/>
  <c r="M17" i="10" s="1"/>
  <c r="J17" i="10"/>
  <c r="K17" i="10" s="1"/>
  <c r="H17" i="10"/>
  <c r="I17" i="10" s="1"/>
  <c r="F17" i="10"/>
  <c r="G17" i="10" s="1"/>
  <c r="D17" i="10"/>
  <c r="E17" i="10" s="1"/>
  <c r="B17" i="10"/>
  <c r="C17" i="10" s="1"/>
  <c r="BA16" i="10"/>
  <c r="AZ16" i="10"/>
  <c r="AY16" i="10"/>
  <c r="AX16" i="10"/>
  <c r="AW16" i="10"/>
  <c r="AU16" i="10"/>
  <c r="AS16" i="10"/>
  <c r="AQ16" i="10"/>
  <c r="BD16" i="10" s="1"/>
  <c r="AB16" i="10"/>
  <c r="X16" i="10"/>
  <c r="V16" i="10"/>
  <c r="T16" i="10"/>
  <c r="R16" i="10"/>
  <c r="P16" i="10"/>
  <c r="O16" i="10"/>
  <c r="AC16" i="10" s="1"/>
  <c r="BA15" i="10"/>
  <c r="AZ15" i="10"/>
  <c r="AY15" i="10"/>
  <c r="AX15" i="10"/>
  <c r="AW15" i="10"/>
  <c r="AU15" i="10"/>
  <c r="AS15" i="10"/>
  <c r="AQ15" i="10"/>
  <c r="BC15" i="10" s="1"/>
  <c r="AB15" i="10"/>
  <c r="X15" i="10"/>
  <c r="V15" i="10"/>
  <c r="T15" i="10"/>
  <c r="R15" i="10"/>
  <c r="P15" i="10"/>
  <c r="O15" i="10"/>
  <c r="AC15" i="10" s="1"/>
  <c r="BA14" i="10"/>
  <c r="AZ14" i="10"/>
  <c r="AY14" i="10"/>
  <c r="AX14" i="10"/>
  <c r="AW14" i="10"/>
  <c r="AU14" i="10"/>
  <c r="AS14" i="10"/>
  <c r="AQ14" i="10"/>
  <c r="BF14" i="10" s="1"/>
  <c r="AB14" i="10"/>
  <c r="X14" i="10"/>
  <c r="V14" i="10"/>
  <c r="T14" i="10"/>
  <c r="R14" i="10"/>
  <c r="P14" i="10"/>
  <c r="O14" i="10"/>
  <c r="AC14" i="10" s="1"/>
  <c r="BA13" i="10"/>
  <c r="AZ13" i="10"/>
  <c r="AY13" i="10"/>
  <c r="AX13" i="10"/>
  <c r="AW13" i="10"/>
  <c r="AU13" i="10"/>
  <c r="AS13" i="10"/>
  <c r="AQ13" i="10"/>
  <c r="BC13" i="10" s="1"/>
  <c r="AB13" i="10"/>
  <c r="X13" i="10"/>
  <c r="V13" i="10"/>
  <c r="T13" i="10"/>
  <c r="R13" i="10"/>
  <c r="P13" i="10"/>
  <c r="O13" i="10"/>
  <c r="AC13" i="10" s="1"/>
  <c r="BA12" i="10"/>
  <c r="AZ12" i="10"/>
  <c r="AY12" i="10"/>
  <c r="AX12" i="10"/>
  <c r="AW12" i="10"/>
  <c r="AU12" i="10"/>
  <c r="AS12" i="10"/>
  <c r="AQ12" i="10"/>
  <c r="BD12" i="10" s="1"/>
  <c r="AB12" i="10"/>
  <c r="X12" i="10"/>
  <c r="V12" i="10"/>
  <c r="T12" i="10"/>
  <c r="R12" i="10"/>
  <c r="P12" i="10"/>
  <c r="O12" i="10"/>
  <c r="AC12" i="10" s="1"/>
  <c r="BA11" i="10"/>
  <c r="AZ11" i="10"/>
  <c r="AY11" i="10"/>
  <c r="AX11" i="10"/>
  <c r="AW11" i="10"/>
  <c r="AU11" i="10"/>
  <c r="AS11" i="10"/>
  <c r="AQ11" i="10"/>
  <c r="BC11" i="10" s="1"/>
  <c r="AB11" i="10"/>
  <c r="X11" i="10"/>
  <c r="V11" i="10"/>
  <c r="T11" i="10"/>
  <c r="R11" i="10"/>
  <c r="P11" i="10"/>
  <c r="O11" i="10"/>
  <c r="AC11" i="10" s="1"/>
  <c r="BA10" i="10"/>
  <c r="AZ10" i="10"/>
  <c r="AY10" i="10"/>
  <c r="AX10" i="10"/>
  <c r="AW10" i="10"/>
  <c r="AU10" i="10"/>
  <c r="AS10" i="10"/>
  <c r="AQ10" i="10"/>
  <c r="BC10" i="10" s="1"/>
  <c r="AB10" i="10"/>
  <c r="X10" i="10"/>
  <c r="V10" i="10"/>
  <c r="T10" i="10"/>
  <c r="R10" i="10"/>
  <c r="P10" i="10"/>
  <c r="O10" i="10"/>
  <c r="AC10" i="10" s="1"/>
  <c r="BA9" i="10"/>
  <c r="AZ9" i="10"/>
  <c r="AY9" i="10"/>
  <c r="AX9" i="10"/>
  <c r="AW9" i="10"/>
  <c r="AU9" i="10"/>
  <c r="AS9" i="10"/>
  <c r="AR9" i="10"/>
  <c r="AB9" i="10"/>
  <c r="X9" i="10"/>
  <c r="V9" i="10"/>
  <c r="T9" i="10"/>
  <c r="R9" i="10"/>
  <c r="P9" i="10"/>
  <c r="O9" i="10"/>
  <c r="AC9" i="10" s="1"/>
  <c r="BC8" i="10"/>
  <c r="BA8" i="10"/>
  <c r="AZ8" i="10"/>
  <c r="AY8" i="10"/>
  <c r="AX8" i="10"/>
  <c r="AW8" i="10"/>
  <c r="AU8" i="10"/>
  <c r="AS8" i="10"/>
  <c r="AB8" i="10"/>
  <c r="X8" i="10"/>
  <c r="V8" i="10"/>
  <c r="T8" i="10"/>
  <c r="R8" i="10"/>
  <c r="P8" i="10"/>
  <c r="O8" i="10"/>
  <c r="AC8" i="10" s="1"/>
  <c r="BE7" i="10"/>
  <c r="BC7" i="10"/>
  <c r="BA7" i="10"/>
  <c r="AZ7" i="10"/>
  <c r="AY7" i="10"/>
  <c r="AX7" i="10"/>
  <c r="AW7" i="10"/>
  <c r="AU7" i="10"/>
  <c r="AS7" i="10"/>
  <c r="AB7" i="10"/>
  <c r="X7" i="10"/>
  <c r="V7" i="10"/>
  <c r="T7" i="10"/>
  <c r="R7" i="10"/>
  <c r="P7" i="10"/>
  <c r="AC7" i="10"/>
  <c r="BE6" i="10"/>
  <c r="BC6" i="10"/>
  <c r="BA6" i="10"/>
  <c r="AZ6" i="10"/>
  <c r="AY6" i="10"/>
  <c r="AX6" i="10"/>
  <c r="AW6" i="10"/>
  <c r="AU6" i="10"/>
  <c r="AT6" i="10"/>
  <c r="AS6" i="10"/>
  <c r="AH6" i="10"/>
  <c r="AH7" i="10" s="1"/>
  <c r="AF6" i="10"/>
  <c r="AF7" i="10" s="1"/>
  <c r="AF8" i="10" s="1"/>
  <c r="AF9" i="10" s="1"/>
  <c r="AF10" i="10" s="1"/>
  <c r="AF11" i="10" s="1"/>
  <c r="AF12" i="10" s="1"/>
  <c r="AF13" i="10" s="1"/>
  <c r="AF14" i="10" s="1"/>
  <c r="AF15" i="10" s="1"/>
  <c r="AF16" i="10" s="1"/>
  <c r="X6" i="10"/>
  <c r="V6" i="10"/>
  <c r="T6" i="10"/>
  <c r="R6" i="10"/>
  <c r="P6" i="10"/>
  <c r="G6" i="10"/>
  <c r="G7" i="10" s="1"/>
  <c r="BJ5" i="10"/>
  <c r="BJ6" i="10" s="1"/>
  <c r="BJ7" i="10" s="1"/>
  <c r="BJ8" i="10" s="1"/>
  <c r="BJ9" i="10" s="1"/>
  <c r="BJ10" i="10" s="1"/>
  <c r="BJ11" i="10" s="1"/>
  <c r="BJ12" i="10" s="1"/>
  <c r="BJ13" i="10" s="1"/>
  <c r="BJ14" i="10" s="1"/>
  <c r="BJ15" i="10" s="1"/>
  <c r="BJ16" i="10" s="1"/>
  <c r="BE5" i="10"/>
  <c r="BC5" i="10"/>
  <c r="BB5" i="10"/>
  <c r="BA5" i="10"/>
  <c r="AZ5" i="10"/>
  <c r="AY5" i="10"/>
  <c r="AX5" i="10"/>
  <c r="AW5" i="10"/>
  <c r="AV5" i="10"/>
  <c r="AU5" i="10"/>
  <c r="AT5" i="10"/>
  <c r="AS5" i="10"/>
  <c r="AR5" i="10"/>
  <c r="AP5" i="10"/>
  <c r="AP6" i="10" s="1"/>
  <c r="AB5" i="10"/>
  <c r="Z5" i="10"/>
  <c r="X5" i="10"/>
  <c r="V5" i="10"/>
  <c r="T5" i="10"/>
  <c r="R5" i="10"/>
  <c r="Q5" i="10"/>
  <c r="P5" i="10"/>
  <c r="M5" i="10"/>
  <c r="M6" i="10" s="1"/>
  <c r="K5" i="10"/>
  <c r="I5" i="10"/>
  <c r="G5" i="10"/>
  <c r="E5" i="10"/>
  <c r="E6" i="10" s="1"/>
  <c r="C5" i="10"/>
  <c r="C6" i="10" s="1"/>
  <c r="C7" i="10" s="1"/>
  <c r="C8" i="10" s="1"/>
  <c r="C9" i="10" s="1"/>
  <c r="C10" i="10" s="1"/>
  <c r="C11" i="10" s="1"/>
  <c r="C12" i="10" s="1"/>
  <c r="C13" i="10" s="1"/>
  <c r="C14" i="10" s="1"/>
  <c r="C15" i="10" s="1"/>
  <c r="C16" i="10" s="1"/>
  <c r="BF9" i="10" l="1"/>
  <c r="BD9" i="10"/>
  <c r="AV7" i="10"/>
  <c r="AH8" i="10"/>
  <c r="AH9" i="10" s="1"/>
  <c r="AV6" i="10"/>
  <c r="AA5" i="10"/>
  <c r="BF12" i="10"/>
  <c r="BF5" i="10"/>
  <c r="Y17" i="10"/>
  <c r="Q6" i="10"/>
  <c r="S5" i="10"/>
  <c r="U5" i="10"/>
  <c r="W5" i="10"/>
  <c r="AR6" i="10"/>
  <c r="BE16" i="10"/>
  <c r="BF16" i="10"/>
  <c r="BD13" i="10"/>
  <c r="AR13" i="10"/>
  <c r="BE12" i="10"/>
  <c r="W17" i="10"/>
  <c r="AP7" i="10"/>
  <c r="BB6" i="10"/>
  <c r="Q17" i="10"/>
  <c r="G8" i="10"/>
  <c r="AV17" i="10"/>
  <c r="AT17" i="10"/>
  <c r="M7" i="10"/>
  <c r="S17" i="10"/>
  <c r="U17" i="10"/>
  <c r="AC17" i="10"/>
  <c r="AA17" i="10"/>
  <c r="I6" i="10"/>
  <c r="AR15" i="10"/>
  <c r="BD15" i="10"/>
  <c r="Y5" i="10"/>
  <c r="AT7" i="10"/>
  <c r="BF13" i="10"/>
  <c r="BC14" i="10"/>
  <c r="AR14" i="10"/>
  <c r="AC5" i="10"/>
  <c r="BE14" i="10"/>
  <c r="AV8" i="10"/>
  <c r="BE11" i="10"/>
  <c r="BE15" i="10"/>
  <c r="E7" i="10"/>
  <c r="S7" i="10" s="1"/>
  <c r="AR10" i="10"/>
  <c r="P17" i="10"/>
  <c r="BE10" i="10"/>
  <c r="AQ17" i="10"/>
  <c r="BD5" i="10"/>
  <c r="AR11" i="10"/>
  <c r="BD11" i="10"/>
  <c r="S6" i="10"/>
  <c r="BF11" i="10"/>
  <c r="BC12" i="10"/>
  <c r="BF15" i="10"/>
  <c r="BC16" i="10"/>
  <c r="BE13" i="10"/>
  <c r="K6" i="10"/>
  <c r="Y6" i="10" s="1"/>
  <c r="BD10" i="10"/>
  <c r="BD14" i="10"/>
  <c r="BF10" i="10"/>
  <c r="AR12" i="10"/>
  <c r="AR16" i="10"/>
  <c r="AT8" i="10" l="1"/>
  <c r="BF6" i="10"/>
  <c r="AR7" i="10"/>
  <c r="BD7" i="10"/>
  <c r="BD6" i="10"/>
  <c r="AR17" i="10"/>
  <c r="BF17" i="10" s="1"/>
  <c r="M8" i="10"/>
  <c r="BB7" i="10"/>
  <c r="AP8" i="10"/>
  <c r="K7" i="10"/>
  <c r="W6" i="10"/>
  <c r="Q7" i="10"/>
  <c r="E8" i="10"/>
  <c r="AV9" i="10"/>
  <c r="AT9" i="10"/>
  <c r="AH10" i="10"/>
  <c r="U6" i="10"/>
  <c r="I7" i="10"/>
  <c r="G9" i="10"/>
  <c r="BF7" i="10" l="1"/>
  <c r="AR8" i="10"/>
  <c r="M9" i="10"/>
  <c r="AH11" i="10"/>
  <c r="AV10" i="10"/>
  <c r="AT10" i="10"/>
  <c r="E9" i="10"/>
  <c r="S9" i="10" s="1"/>
  <c r="Q8" i="10"/>
  <c r="S8" i="10"/>
  <c r="U7" i="10"/>
  <c r="I8" i="10"/>
  <c r="BD17" i="10"/>
  <c r="K8" i="10"/>
  <c r="Y8" i="10" s="1"/>
  <c r="W7" i="10"/>
  <c r="G10" i="10"/>
  <c r="BB8" i="10"/>
  <c r="AP9" i="10"/>
  <c r="Y7" i="10"/>
  <c r="BD8" i="10" l="1"/>
  <c r="AV11" i="10"/>
  <c r="AH12" i="10"/>
  <c r="AT11" i="10"/>
  <c r="G11" i="10"/>
  <c r="M10" i="10"/>
  <c r="K9" i="10"/>
  <c r="W8" i="10"/>
  <c r="I9" i="10"/>
  <c r="U8" i="10"/>
  <c r="E10" i="10"/>
  <c r="Q9" i="10"/>
  <c r="AP10" i="10"/>
  <c r="BB9" i="10"/>
  <c r="AP11" i="10" l="1"/>
  <c r="BB10" i="10"/>
  <c r="E11" i="10"/>
  <c r="Q10" i="10"/>
  <c r="I10" i="10"/>
  <c r="U9" i="10"/>
  <c r="AT12" i="10"/>
  <c r="AH13" i="10"/>
  <c r="AV12" i="10"/>
  <c r="K10" i="10"/>
  <c r="W9" i="10"/>
  <c r="M11" i="10"/>
  <c r="Y10" i="10"/>
  <c r="Y9" i="10"/>
  <c r="S10" i="10"/>
  <c r="S11" i="10"/>
  <c r="G12" i="10"/>
  <c r="I11" i="10" l="1"/>
  <c r="U10" i="10"/>
  <c r="E12" i="10"/>
  <c r="S12" i="10" s="1"/>
  <c r="Q11" i="10"/>
  <c r="BB11" i="10"/>
  <c r="AP12" i="10"/>
  <c r="M12" i="10"/>
  <c r="K11" i="10"/>
  <c r="Y11" i="10" s="1"/>
  <c r="W10" i="10"/>
  <c r="AH14" i="10"/>
  <c r="AT13" i="10"/>
  <c r="AV13" i="10"/>
  <c r="G13" i="10"/>
  <c r="AP13" i="10" l="1"/>
  <c r="BB12" i="10"/>
  <c r="G14" i="10"/>
  <c r="U11" i="10"/>
  <c r="I12" i="10"/>
  <c r="AT14" i="10"/>
  <c r="AH15" i="10"/>
  <c r="AV14" i="10"/>
  <c r="W11" i="10"/>
  <c r="K12" i="10"/>
  <c r="Q12" i="10"/>
  <c r="E13" i="10"/>
  <c r="M13" i="10"/>
  <c r="Q13" i="10" l="1"/>
  <c r="E14" i="10"/>
  <c r="W12" i="10"/>
  <c r="K13" i="10"/>
  <c r="AV15" i="10"/>
  <c r="AT15" i="10"/>
  <c r="AH16" i="10"/>
  <c r="BB13" i="10"/>
  <c r="AP14" i="10"/>
  <c r="U12" i="10"/>
  <c r="I13" i="10"/>
  <c r="S13" i="10"/>
  <c r="G15" i="10"/>
  <c r="S14" i="10"/>
  <c r="Y12" i="10"/>
  <c r="M14" i="10"/>
  <c r="Y13" i="10"/>
  <c r="U13" i="10" l="1"/>
  <c r="I14" i="10"/>
  <c r="BB14" i="10"/>
  <c r="AP15" i="10"/>
  <c r="AT16" i="10"/>
  <c r="AV16" i="10"/>
  <c r="M15" i="10"/>
  <c r="W13" i="10"/>
  <c r="K14" i="10"/>
  <c r="Y14" i="10" s="1"/>
  <c r="E15" i="10"/>
  <c r="Q14" i="10"/>
  <c r="G16" i="10"/>
  <c r="M16" i="10" l="1"/>
  <c r="E16" i="10"/>
  <c r="Q16" i="10" s="1"/>
  <c r="Q15" i="10"/>
  <c r="S16" i="10"/>
  <c r="I15" i="10"/>
  <c r="U14" i="10"/>
  <c r="K15" i="10"/>
  <c r="Y15" i="10" s="1"/>
  <c r="W14" i="10"/>
  <c r="BB15" i="10"/>
  <c r="AP16" i="10"/>
  <c r="BB16" i="10" s="1"/>
  <c r="S15" i="10"/>
  <c r="W15" i="10" l="1"/>
  <c r="K16" i="10"/>
  <c r="U15" i="10"/>
  <c r="I16" i="10"/>
  <c r="U16" i="10" s="1"/>
  <c r="Y16" i="10"/>
  <c r="W16" i="10" l="1"/>
  <c r="AD24" i="12" l="1"/>
  <c r="N24" i="12"/>
  <c r="AD23" i="12"/>
  <c r="N23" i="12"/>
  <c r="AD22" i="12"/>
  <c r="N22" i="12"/>
  <c r="AD21" i="12"/>
  <c r="N21" i="12"/>
  <c r="AD20" i="12"/>
  <c r="N20" i="12"/>
  <c r="AD19" i="12"/>
  <c r="N19" i="12"/>
  <c r="AD18" i="12"/>
  <c r="N18" i="12"/>
  <c r="AD24" i="28"/>
  <c r="N24" i="28"/>
  <c r="AD23" i="28"/>
  <c r="N23" i="28"/>
  <c r="AD22" i="28"/>
  <c r="N22" i="28"/>
  <c r="AD21" i="28"/>
  <c r="N21" i="28"/>
  <c r="AD20" i="28"/>
  <c r="N20" i="28"/>
  <c r="AD19" i="28"/>
  <c r="N19" i="28"/>
  <c r="AD18" i="28"/>
  <c r="N18" i="28"/>
  <c r="AD25" i="11"/>
  <c r="N25" i="11"/>
  <c r="AD24" i="11"/>
  <c r="N24" i="11"/>
  <c r="AD23" i="11"/>
  <c r="N23" i="11"/>
  <c r="AD22" i="11"/>
  <c r="N22" i="11"/>
  <c r="AD21" i="11"/>
  <c r="N21" i="11"/>
  <c r="AD20" i="11"/>
  <c r="N20" i="11"/>
  <c r="AD19" i="11"/>
  <c r="N19" i="11"/>
</calcChain>
</file>

<file path=xl/sharedStrings.xml><?xml version="1.0" encoding="utf-8"?>
<sst xmlns="http://schemas.openxmlformats.org/spreadsheetml/2006/main" count="289" uniqueCount="131">
  <si>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</si>
  <si>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</si>
  <si>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</si>
  <si>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</si>
  <si>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</si>
  <si>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</si>
  <si>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</si>
  <si>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</si>
  <si>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</si>
  <si>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</si>
  <si>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</si>
  <si>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</si>
  <si>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</si>
  <si>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</si>
  <si>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</si>
  <si>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</si>
  <si>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</si>
  <si>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</si>
  <si>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</si>
  <si>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</si>
  <si>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</si>
  <si>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</si>
  <si>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</si>
  <si>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</si>
  <si>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</si>
  <si>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</si>
  <si>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</si>
  <si>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</si>
  <si>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</si>
  <si>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</si>
  <si>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</si>
  <si>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</si>
  <si>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</si>
  <si>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</si>
  <si>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</si>
  <si>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</si>
  <si>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</si>
  <si>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</si>
  <si>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</si>
  <si>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</si>
  <si>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</si>
  <si>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</si>
  <si>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</si>
  <si>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</si>
  <si>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</si>
  <si>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</si>
  <si>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</si>
  <si>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</si>
  <si>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</si>
  <si>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</si>
  <si>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</si>
  <si>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</si>
  <si>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</si>
  <si>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</si>
  <si>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</si>
  <si>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</si>
  <si>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</si>
  <si>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</si>
  <si>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</si>
  <si>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</si>
  <si>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</si>
  <si>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</si>
  <si>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</si>
  <si>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</si>
  <si>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</si>
  <si>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</si>
  <si>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</si>
  <si>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</si>
  <si>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</si>
  <si>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</si>
  <si>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</si>
  <si>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</si>
  <si>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</si>
  <si>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</si>
  <si>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</si>
  <si>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</si>
  <si>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</si>
  <si>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</si>
  <si>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</si>
  <si>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</si>
  <si>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</si>
  <si>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</si>
  <si>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</si>
  <si>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</si>
  <si>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</si>
  <si>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</si>
  <si>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</si>
  <si>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</si>
  <si>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</si>
  <si>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</si>
  <si>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</si>
  <si>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</si>
  <si>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</si>
  <si>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</si>
  <si>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</si>
  <si>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</si>
  <si>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</si>
  <si>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</si>
  <si>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</si>
  <si>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</si>
  <si>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</si>
  <si>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</si>
  <si>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</si>
  <si>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</si>
  <si>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</si>
  <si>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</si>
  <si>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</si>
  <si>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</si>
  <si>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</si>
  <si>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</si>
  <si>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令和2年</t>
    <rPh sb="0" eb="1">
      <t>レイ</t>
    </rPh>
    <rPh sb="1" eb="2">
      <t>ワネンド</t>
    </rPh>
    <phoneticPr fontId="2"/>
  </si>
  <si>
    <t>令和3年</t>
    <rPh sb="0" eb="1">
      <t>レイ</t>
    </rPh>
    <rPh sb="1" eb="2">
      <t>ワネンド</t>
    </rPh>
    <phoneticPr fontId="2"/>
  </si>
  <si>
    <t>令和4年</t>
    <rPh sb="0" eb="1">
      <t>レイ</t>
    </rPh>
    <rPh sb="1" eb="2">
      <t>ワネンド</t>
    </rPh>
    <phoneticPr fontId="2"/>
  </si>
  <si>
    <t>令和5年</t>
    <rPh sb="0" eb="1">
      <t>レイ</t>
    </rPh>
    <rPh sb="1" eb="2">
      <t>ワネンド</t>
    </rPh>
    <phoneticPr fontId="2"/>
  </si>
  <si>
    <t>令和6年</t>
    <rPh sb="0" eb="1">
      <t>レイ</t>
    </rPh>
    <rPh sb="1" eb="2">
      <t>ワネンド</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</si>
  <si>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</si>
  <si>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</si>
  <si>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</si>
  <si>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</si>
  <si>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</si>
  <si>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</si>
  <si>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</si>
  <si>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</si>
  <si>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</si>
  <si>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令和6年度入域観光客統計月報（令和6年5月）</t>
  </si>
  <si>
    <t>令和6年5月</t>
  </si>
  <si>
    <t>令和5年5月</t>
  </si>
  <si>
    <t>4月～5月
累計</t>
  </si>
  <si>
    <t>1月～5月
累計</t>
  </si>
  <si>
    <t>皆減</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</si>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</sst>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61">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4" xfId="441" applyNumberFormat="1" applyFont="1" applyBorder="1" applyAlignment="1">
      <alignment vertical="center"/>
    </xf>
    <xf numFmtId="185" fontId="38"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69" xfId="291" applyNumberFormat="1" applyFont="1" applyBorder="1" applyAlignment="1">
      <alignment vertical="center" shrinkToFit="1"/>
    </xf>
    <xf numFmtId="189" fontId="38" fillId="0" borderId="95" xfId="291" applyNumberFormat="1" applyFont="1" applyBorder="1" applyAlignment="1">
      <alignment vertical="center" shrinkToFit="1"/>
    </xf>
    <xf numFmtId="189" fontId="38" fillId="0" borderId="70" xfId="291" applyNumberFormat="1" applyFont="1" applyBorder="1" applyAlignment="1">
      <alignment vertical="center" shrinkToFit="1"/>
    </xf>
    <xf numFmtId="189" fontId="38" fillId="0" borderId="78"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3" xfId="291" applyNumberFormat="1" applyFont="1" applyBorder="1" applyAlignment="1">
      <alignment horizontal="center" vertical="center" shrinkToFit="1"/>
    </xf>
    <xf numFmtId="189" fontId="38" fillId="0" borderId="92" xfId="291" applyNumberFormat="1" applyFont="1" applyBorder="1" applyAlignment="1">
      <alignment vertical="center" shrinkToFit="1"/>
    </xf>
    <xf numFmtId="189" fontId="38" fillId="0" borderId="101" xfId="291" applyNumberFormat="1" applyFont="1" applyBorder="1" applyAlignment="1">
      <alignment horizontal="center" vertical="center" shrinkToFit="1"/>
    </xf>
    <xf numFmtId="189" fontId="38" fillId="0" borderId="102" xfId="291" applyNumberFormat="1" applyFont="1" applyBorder="1" applyAlignment="1">
      <alignment vertical="center" shrinkToFit="1"/>
    </xf>
    <xf numFmtId="189" fontId="38"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5" xfId="291" applyNumberFormat="1" applyFont="1" applyBorder="1" applyAlignment="1">
      <alignment horizontal="center" vertical="center" shrinkToFit="1"/>
    </xf>
    <xf numFmtId="191" fontId="35"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8" fillId="0" borderId="103" xfId="439" applyNumberFormat="1" applyFont="1" applyBorder="1" applyAlignment="1">
      <alignment vertical="center" shrinkToFit="1"/>
    </xf>
    <xf numFmtId="3" fontId="38" fillId="0" borderId="118" xfId="439" applyNumberFormat="1" applyFont="1" applyBorder="1" applyAlignment="1">
      <alignment vertical="center" shrinkToFit="1"/>
    </xf>
    <xf numFmtId="3" fontId="38" fillId="0" borderId="119" xfId="439" applyNumberFormat="1" applyFont="1" applyBorder="1" applyAlignment="1">
      <alignment vertical="center" shrinkToFit="1"/>
    </xf>
    <xf numFmtId="3" fontId="38" fillId="0" borderId="86" xfId="439" applyNumberFormat="1" applyFont="1" applyBorder="1" applyAlignment="1">
      <alignment vertical="center" shrinkToFit="1"/>
    </xf>
    <xf numFmtId="3" fontId="38" fillId="0" borderId="64" xfId="439" applyNumberFormat="1" applyFont="1" applyBorder="1" applyAlignment="1">
      <alignment vertical="center" shrinkToFit="1"/>
    </xf>
    <xf numFmtId="3" fontId="38"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8" fillId="0" borderId="101" xfId="439" applyNumberFormat="1" applyFont="1" applyBorder="1" applyAlignment="1">
      <alignment horizontal="right" vertical="center" shrinkToFit="1"/>
    </xf>
    <xf numFmtId="3" fontId="38" fillId="0" borderId="92" xfId="439" applyNumberFormat="1" applyFont="1" applyBorder="1" applyAlignment="1">
      <alignment horizontal="right" vertical="center" shrinkToFit="1"/>
    </xf>
    <xf numFmtId="3" fontId="38" fillId="0" borderId="104" xfId="439" applyNumberFormat="1" applyFont="1" applyBorder="1" applyAlignment="1">
      <alignment horizontal="right" vertical="center" shrinkToFit="1"/>
    </xf>
    <xf numFmtId="3" fontId="38" fillId="0" borderId="120" xfId="439" applyNumberFormat="1" applyFont="1" applyBorder="1" applyAlignment="1">
      <alignment horizontal="right" vertical="center" shrinkToFit="1"/>
    </xf>
    <xf numFmtId="3" fontId="38" fillId="0" borderId="90" xfId="439" applyNumberFormat="1" applyFont="1" applyBorder="1" applyAlignment="1">
      <alignment horizontal="right" vertical="center" shrinkToFit="1"/>
    </xf>
    <xf numFmtId="3" fontId="35" fillId="0" borderId="121" xfId="291" applyNumberFormat="1" applyFont="1" applyBorder="1" applyAlignment="1">
      <alignment vertical="center" shrinkToFit="1"/>
    </xf>
    <xf numFmtId="190" fontId="35" fillId="0" borderId="91" xfId="291" applyNumberFormat="1" applyFont="1" applyBorder="1" applyAlignment="1">
      <alignment horizontal="center" vertical="center" shrinkToFit="1"/>
    </xf>
    <xf numFmtId="190" fontId="35" fillId="0" borderId="120" xfId="291" applyNumberFormat="1" applyFont="1" applyBorder="1" applyAlignment="1">
      <alignment horizontal="center" vertical="center" shrinkToFit="1"/>
    </xf>
    <xf numFmtId="3" fontId="35"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5" fillId="0" borderId="75" xfId="291" applyNumberFormat="1" applyFont="1" applyBorder="1" applyAlignment="1">
      <alignment horizontal="center" vertical="center" shrinkToFit="1"/>
    </xf>
    <xf numFmtId="192" fontId="35"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0" borderId="117" xfId="291" applyNumberFormat="1" applyFont="1" applyBorder="1" applyAlignment="1">
      <alignment vertical="center" shrinkToFit="1"/>
    </xf>
    <xf numFmtId="193" fontId="30" fillId="0" borderId="76"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7"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8"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29" xfId="440" applyNumberFormat="1" applyFont="1" applyFill="1" applyBorder="1" applyAlignment="1">
      <alignment horizontal="right" vertical="center" shrinkToFit="1"/>
    </xf>
    <xf numFmtId="184" fontId="46" fillId="0" borderId="66" xfId="440" applyNumberFormat="1" applyFont="1" applyBorder="1" applyAlignment="1">
      <alignment horizontal="right" vertical="center" shrinkToFit="1"/>
    </xf>
    <xf numFmtId="185" fontId="46" fillId="0" borderId="131"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5" xfId="440" applyNumberFormat="1" applyFont="1" applyFill="1" applyBorder="1" applyAlignment="1">
      <alignment horizontal="right" vertical="center" shrinkToFit="1"/>
    </xf>
    <xf numFmtId="184" fontId="46"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8"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3" xfId="291" applyNumberFormat="1" applyFont="1" applyFill="1" applyBorder="1" applyAlignment="1">
      <alignment horizontal="center" vertical="center" shrinkToFit="1"/>
    </xf>
    <xf numFmtId="3" fontId="38" fillId="26" borderId="103" xfId="439" applyNumberFormat="1" applyFont="1" applyFill="1" applyBorder="1" applyAlignment="1">
      <alignment vertical="center" shrinkToFit="1"/>
    </xf>
    <xf numFmtId="3" fontId="38" fillId="26" borderId="118"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3"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37" xfId="440" applyFont="1" applyFill="1" applyBorder="1" applyAlignment="1" applyProtection="1">
      <alignment horizontal="center" vertical="center" shrinkToFit="1"/>
      <protection locked="0"/>
    </xf>
    <xf numFmtId="0" fontId="38"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4" xfId="439" applyNumberFormat="1" applyFont="1" applyFill="1" applyBorder="1" applyAlignment="1">
      <alignment vertical="center" shrinkToFit="1"/>
    </xf>
    <xf numFmtId="3" fontId="38" fillId="26" borderId="119"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192" fontId="19" fillId="27" borderId="68" xfId="439" applyNumberFormat="1" applyFont="1" applyFill="1" applyBorder="1" applyAlignment="1">
      <alignment horizontal="centerContinuous" vertical="center" shrinkToFit="1"/>
    </xf>
    <xf numFmtId="192" fontId="19" fillId="27" borderId="71" xfId="439" applyNumberFormat="1" applyFont="1" applyFill="1" applyBorder="1" applyAlignment="1">
      <alignment horizontal="centerContinuous" vertical="center" shrinkToFit="1"/>
    </xf>
    <xf numFmtId="0" fontId="19" fillId="27" borderId="65" xfId="439" applyFont="1" applyFill="1" applyBorder="1" applyAlignment="1">
      <alignment horizontal="center" vertical="center" shrinkToFit="1"/>
    </xf>
    <xf numFmtId="0" fontId="19" fillId="27" borderId="78"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8" fillId="26" borderId="66"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189" fontId="38" fillId="0" borderId="99"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89" fontId="38" fillId="0" borderId="114"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87" xfId="441" applyNumberFormat="1" applyFont="1" applyBorder="1" applyAlignment="1">
      <alignment vertical="center" shrinkToFit="1"/>
    </xf>
    <xf numFmtId="3" fontId="49" fillId="0" borderId="49" xfId="439" applyNumberFormat="1" applyFont="1" applyBorder="1" applyAlignment="1">
      <alignment vertical="center" shrinkToFit="1"/>
    </xf>
    <xf numFmtId="3" fontId="49" fillId="0" borderId="66" xfId="439" applyNumberFormat="1" applyFont="1" applyBorder="1" applyAlignment="1">
      <alignment vertical="center" shrinkToFit="1"/>
    </xf>
    <xf numFmtId="189" fontId="38" fillId="0" borderId="92"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6"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87"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78" xfId="439" applyNumberFormat="1" applyFont="1" applyBorder="1" applyAlignment="1">
      <alignment vertical="center" shrinkToFit="1"/>
    </xf>
    <xf numFmtId="3" fontId="38" fillId="0" borderId="88" xfId="441" applyNumberFormat="1" applyFont="1" applyBorder="1" applyAlignment="1">
      <alignment vertical="center" shrinkToFit="1"/>
    </xf>
    <xf numFmtId="3" fontId="38"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0"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4"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1" fillId="0" borderId="49" xfId="439" applyNumberFormat="1" applyFont="1" applyBorder="1" applyAlignment="1">
      <alignment vertical="center" shrinkToFit="1"/>
    </xf>
    <xf numFmtId="3" fontId="38" fillId="30" borderId="103" xfId="439" applyNumberFormat="1" applyFont="1" applyFill="1" applyBorder="1" applyAlignment="1">
      <alignment vertical="center" shrinkToFit="1"/>
    </xf>
    <xf numFmtId="192" fontId="35" fillId="30" borderId="0" xfId="291" applyNumberFormat="1" applyFont="1" applyFill="1" applyAlignment="1">
      <alignment horizontal="center" vertical="center" shrinkToFit="1"/>
    </xf>
    <xf numFmtId="191" fontId="35" fillId="30"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1" fillId="0" borderId="66" xfId="439" applyNumberFormat="1" applyFont="1" applyBorder="1" applyAlignment="1">
      <alignment vertical="center" shrinkToFit="1"/>
    </xf>
    <xf numFmtId="189" fontId="38" fillId="0" borderId="62" xfId="291" applyNumberFormat="1" applyFont="1" applyBorder="1" applyAlignment="1">
      <alignment vertical="center" shrinkToFit="1"/>
    </xf>
    <xf numFmtId="189" fontId="38" fillId="0" borderId="63"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29" borderId="69" xfId="291" applyNumberFormat="1" applyFont="1" applyFill="1" applyBorder="1" applyAlignment="1">
      <alignment vertical="center" shrinkToFit="1"/>
    </xf>
    <xf numFmtId="189" fontId="38" fillId="0" borderId="97" xfId="291" applyNumberFormat="1" applyFont="1" applyBorder="1" applyAlignment="1">
      <alignment vertical="center" shrinkToFit="1"/>
    </xf>
    <xf numFmtId="0" fontId="19" fillId="0" borderId="22" xfId="439" applyFont="1" applyBorder="1" applyAlignment="1">
      <alignment vertical="center"/>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193" fontId="3" fillId="0" borderId="135" xfId="291" applyNumberFormat="1" applyFont="1" applyBorder="1" applyAlignment="1">
      <alignment vertical="center" shrinkToFit="1"/>
    </xf>
    <xf numFmtId="193" fontId="3" fillId="0" borderId="102"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196" fontId="3" fillId="0" borderId="119" xfId="0" applyNumberFormat="1" applyFont="1" applyBorder="1">
      <alignment vertical="center"/>
    </xf>
    <xf numFmtId="3" fontId="35" fillId="0" borderId="36" xfId="291" applyNumberFormat="1" applyFont="1" applyBorder="1" applyAlignment="1">
      <alignment vertical="center" shrinkToFit="1"/>
    </xf>
    <xf numFmtId="193" fontId="3" fillId="0" borderId="138" xfId="291" applyNumberFormat="1" applyFont="1" applyBorder="1" applyAlignment="1">
      <alignment vertical="center" shrinkToFit="1"/>
    </xf>
    <xf numFmtId="192" fontId="35" fillId="29" borderId="76" xfId="291" applyNumberFormat="1" applyFont="1" applyFill="1" applyBorder="1" applyAlignment="1">
      <alignment horizontal="center"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5" fillId="30" borderId="74" xfId="291" applyNumberFormat="1"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2" fontId="35" fillId="28" borderId="76" xfId="291" applyNumberFormat="1" applyFont="1" applyFill="1" applyBorder="1" applyAlignment="1">
      <alignment horizontal="center" vertical="center" shrinkToFit="1"/>
    </xf>
    <xf numFmtId="189" fontId="38" fillId="0" borderId="110" xfId="291" applyNumberFormat="1" applyFont="1" applyBorder="1" applyAlignment="1">
      <alignment vertical="center" shrinkToFit="1"/>
    </xf>
    <xf numFmtId="189" fontId="38" fillId="0" borderId="88" xfId="291" applyNumberFormat="1" applyFont="1" applyBorder="1" applyAlignment="1">
      <alignment vertical="center" shrinkToFit="1"/>
    </xf>
    <xf numFmtId="3" fontId="1" fillId="0" borderId="90" xfId="439" applyNumberFormat="1" applyFont="1" applyBorder="1" applyAlignment="1">
      <alignment horizontal="center" vertical="center" shrinkToFit="1"/>
    </xf>
    <xf numFmtId="189" fontId="38" fillId="0" borderId="101" xfId="291" applyNumberFormat="1" applyFont="1" applyBorder="1" applyAlignment="1">
      <alignment vertical="center" shrinkToFit="1"/>
    </xf>
    <xf numFmtId="189" fontId="38" fillId="0" borderId="116" xfId="291" applyNumberFormat="1" applyFont="1" applyBorder="1" applyAlignment="1">
      <alignment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36" xfId="440" applyFont="1" applyBorder="1" applyAlignment="1">
      <alignment horizontal="center" vertical="center" shrinkToFit="1"/>
    </xf>
    <xf numFmtId="0" fontId="35" fillId="0" borderId="134"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99" xfId="440" applyFont="1" applyFill="1" applyBorder="1" applyAlignment="1">
      <alignment horizontal="center" vertical="center" shrinkToFit="1"/>
    </xf>
    <xf numFmtId="0" fontId="32" fillId="25" borderId="85" xfId="440" applyFont="1" applyFill="1" applyBorder="1" applyAlignment="1">
      <alignment horizontal="center" vertical="center" wrapText="1" shrinkToFit="1"/>
    </xf>
    <xf numFmtId="0" fontId="32" fillId="25" borderId="122"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19" fillId="0" borderId="94" xfId="439" applyFont="1" applyBorder="1" applyAlignment="1">
      <alignment horizontal="right" vertical="center" shrinkToFit="1"/>
    </xf>
    <xf numFmtId="0" fontId="19" fillId="27" borderId="68" xfId="439" applyFont="1" applyFill="1" applyBorder="1" applyAlignment="1">
      <alignment horizontal="center" vertical="center" shrinkToFit="1"/>
    </xf>
    <xf numFmtId="0" fontId="19" fillId="27" borderId="71" xfId="439" applyFont="1" applyFill="1" applyBorder="1" applyAlignment="1">
      <alignment horizontal="center"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2" fillId="0" borderId="0" xfId="439" applyFont="1" applyAlignment="1">
      <alignment horizontal="center" vertical="center"/>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6">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FFFFFF"/>
      <color rgb="FFB7DEE8"/>
      <color rgb="FFFFCC99"/>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876-4730-8E4F-2B13734B4014}"/>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876-4730-8E4F-2B13734B4014}"/>
            </c:ext>
          </c:extLst>
        </c:ser>
        <c:ser>
          <c:idx val="2"/>
          <c:order val="2"/>
          <c:tx>
            <c:strRef>
              <c:f>'[15]グラフ（年度・暦年）'!$Q$23</c:f>
              <c:strCache>
                <c:ptCount val="1"/>
                <c:pt idx="0">
                  <c:v>令和4年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876-4730-8E4F-2B13734B4014}"/>
            </c:ext>
          </c:extLst>
        </c:ser>
        <c:ser>
          <c:idx val="3"/>
          <c:order val="3"/>
          <c:tx>
            <c:strRef>
              <c:f>'[15]グラフ（年度・暦年）'!$Q$24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876-4730-8E4F-2B13734B4014}"/>
            </c:ext>
          </c:extLst>
        </c:ser>
        <c:ser>
          <c:idx val="4"/>
          <c:order val="4"/>
          <c:tx>
            <c:strRef>
              <c:f>'グラフ（年度・暦年）'!$Q$25</c:f>
              <c:strCache>
                <c:ptCount val="1"/>
                <c:pt idx="0">
                  <c:v>令和6年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c:v>
                </c:pt>
              </c:numCache>
            </c:numRef>
          </c:val>
          <c:extLst>
            <c:ext xmlns:c16="http://schemas.microsoft.com/office/drawing/2014/chart" uri="{C3380CC4-5D6E-409C-BE32-E72D297353CC}">
              <c16:uniqueId val="{00000004-6876-4730-8E4F-2B13734B4014}"/>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平成30年度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F09D-41E9-A088-F6AC2BA1E18A}"/>
            </c:ext>
          </c:extLst>
        </c:ser>
        <c:ser>
          <c:idx val="2"/>
          <c:order val="1"/>
          <c:tx>
            <c:strRef>
              <c:f>'[16]グラフ（国内客年度・暦年）'!$A$19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F09D-41E9-A088-F6AC2BA1E18A}"/>
            </c:ext>
          </c:extLst>
        </c:ser>
        <c:ser>
          <c:idx val="3"/>
          <c:order val="2"/>
          <c:tx>
            <c:strRef>
              <c:f>'[16]グラフ（国内客年度・暦年）'!$A$20</c:f>
              <c:strCache>
                <c:ptCount val="1"/>
                <c:pt idx="0">
                  <c:v>令和２年度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F09D-41E9-A088-F6AC2BA1E18A}"/>
            </c:ext>
          </c:extLst>
        </c:ser>
        <c:ser>
          <c:idx val="4"/>
          <c:order val="3"/>
          <c:tx>
            <c:strRef>
              <c:f>'[16]グラフ（国内客年度・暦年）'!$A$21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F09D-41E9-A088-F6AC2BA1E18A}"/>
            </c:ext>
          </c:extLst>
        </c:ser>
        <c:ser>
          <c:idx val="5"/>
          <c:order val="4"/>
          <c:tx>
            <c:strRef>
              <c:f>'[16]グラフ（国内客年度・暦年）'!$A$22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F09D-41E9-A088-F6AC2BA1E18A}"/>
            </c:ext>
          </c:extLst>
        </c:ser>
        <c:ser>
          <c:idx val="0"/>
          <c:order val="5"/>
          <c:tx>
            <c:strRef>
              <c:f>'[16]グラフ（国内客年度・暦年）'!$A$23</c:f>
              <c:strCache>
                <c:ptCount val="1"/>
                <c:pt idx="0">
                  <c:v>令和５年度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'[16]グラフ（国内客年度・暦年）'!$B$23:$L$23</c:f>
              <c:numCache>
                <c:formatCode>General</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5-F09D-41E9-A088-F6AC2BA1E18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平成30年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804D-48B6-A28F-48871F3119AF}"/>
            </c:ext>
          </c:extLst>
        </c:ser>
        <c:ser>
          <c:idx val="2"/>
          <c:order val="1"/>
          <c:tx>
            <c:strRef>
              <c:f>'[16]グラフ（国内客年度・暦年）'!$Q$19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804D-48B6-A28F-48871F3119AF}"/>
            </c:ext>
          </c:extLst>
        </c:ser>
        <c:ser>
          <c:idx val="3"/>
          <c:order val="2"/>
          <c:tx>
            <c:strRef>
              <c:f>'[16]グラフ（国内客年度・暦年）'!$Q$20</c:f>
              <c:strCache>
                <c:ptCount val="1"/>
                <c:pt idx="0">
                  <c:v>令和２年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04D-48B6-A28F-48871F3119AF}"/>
            </c:ext>
          </c:extLst>
        </c:ser>
        <c:ser>
          <c:idx val="4"/>
          <c:order val="3"/>
          <c:tx>
            <c:strRef>
              <c:f>'[16]グラフ（国内客年度・暦年）'!$Q$21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04D-48B6-A28F-48871F3119AF}"/>
            </c:ext>
          </c:extLst>
        </c:ser>
        <c:ser>
          <c:idx val="0"/>
          <c:order val="4"/>
          <c:tx>
            <c:strRef>
              <c:f>'[16]グラフ（国内客年度・暦年）'!$Q$22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804D-48B6-A28F-48871F3119A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'[17]グラフ（国内客年度・暦年）'!$A$18</c:f>
              <c:strCache>
                <c:ptCount val="1"/>
                <c:pt idx="0">
                  <c:v>平成30年度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3739-4C6E-BF2D-D21CBDD42190}"/>
            </c:ext>
          </c:extLst>
        </c:ser>
        <c:ser>
          <c:idx val="2"/>
          <c:order val="1"/>
          <c:tx>
            <c:strRef>
              <c:f>'[17]グラフ（国内客年度・暦年）'!$A$19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3739-4C6E-BF2D-D21CBDD42190}"/>
            </c:ext>
          </c:extLst>
        </c:ser>
        <c:ser>
          <c:idx val="3"/>
          <c:order val="2"/>
          <c:tx>
            <c:strRef>
              <c:f>'[17]グラフ（国内客年度・暦年）'!$A$20</c:f>
              <c:strCache>
                <c:ptCount val="1"/>
                <c:pt idx="0">
                  <c:v>令和２年度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3739-4C6E-BF2D-D21CBDD42190}"/>
            </c:ext>
          </c:extLst>
        </c:ser>
        <c:ser>
          <c:idx val="4"/>
          <c:order val="3"/>
          <c:tx>
            <c:strRef>
              <c:f>'[17]グラフ（国内客年度・暦年）'!$A$21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3739-4C6E-BF2D-D21CBDD42190}"/>
            </c:ext>
          </c:extLst>
        </c:ser>
        <c:ser>
          <c:idx val="5"/>
          <c:order val="4"/>
          <c:tx>
            <c:strRef>
              <c:f>'[17]グラフ（国内客年度・暦年）'!$A$22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3739-4C6E-BF2D-D21CBDD421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314-4959-A03F-1148840ED7CB}"/>
            </c:ext>
          </c:extLst>
        </c:ser>
        <c:ser>
          <c:idx val="2"/>
          <c:order val="1"/>
          <c:tx>
            <c:strRef>
              <c:f>'[17]グラフ（国内客年度・暦年）'!$Q$19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314-4959-A03F-1148840ED7CB}"/>
            </c:ext>
          </c:extLst>
        </c:ser>
        <c:ser>
          <c:idx val="3"/>
          <c:order val="2"/>
          <c:tx>
            <c:strRef>
              <c:f>'[17]グラフ（国内客年度・暦年）'!$Q$20</c:f>
              <c:strCache>
                <c:ptCount val="1"/>
                <c:pt idx="0">
                  <c:v>令和２年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314-4959-A03F-1148840ED7CB}"/>
            </c:ext>
          </c:extLst>
        </c:ser>
        <c:ser>
          <c:idx val="4"/>
          <c:order val="3"/>
          <c:tx>
            <c:strRef>
              <c:f>'[17]グラフ（国内客年度・暦年）'!$Q$21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314-4959-A03F-1148840ED7CB}"/>
            </c:ext>
          </c:extLst>
        </c:ser>
        <c:ser>
          <c:idx val="0"/>
          <c:order val="4"/>
          <c:tx>
            <c:strRef>
              <c:f>'[17]グラフ（国内客年度・暦年）'!$Q$22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314-4959-A03F-1148840ED7C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'[18]グラフ（国内客年度・暦年）'!$A$18</c:f>
              <c:strCache>
                <c:ptCount val="1"/>
                <c:pt idx="0">
                  <c:v>令和元年度</c:v>
                </c:pt>
              </c:strCache>
            </c:strRef>
          </c:tx>
          <c:spPr>
            <a:solidFill>
              <a:srgbClr val="FFCC99"/>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4897-4F99-9822-DC6712317E81}"/>
            </c:ext>
          </c:extLst>
        </c:ser>
        <c:ser>
          <c:idx val="2"/>
          <c:order val="1"/>
          <c:tx>
            <c:strRef>
              <c:f>'[18]グラフ（国内客年度・暦年）'!$A$19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4897-4F99-9822-DC6712317E81}"/>
            </c:ext>
          </c:extLst>
        </c:ser>
        <c:ser>
          <c:idx val="3"/>
          <c:order val="2"/>
          <c:tx>
            <c:strRef>
              <c:f>'[18]グラフ（国内客年度・暦年）'!$A$20</c:f>
              <c:strCache>
                <c:ptCount val="1"/>
                <c:pt idx="0">
                  <c:v>令和３年度</c:v>
                </c:pt>
              </c:strCache>
            </c:strRef>
          </c:tx>
          <c:spPr>
            <a:solidFill>
              <a:srgbClr val="FF9900"/>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4897-4F99-9822-DC6712317E81}"/>
            </c:ext>
          </c:extLst>
        </c:ser>
        <c:ser>
          <c:idx val="4"/>
          <c:order val="3"/>
          <c:tx>
            <c:strRef>
              <c:f>'[18]グラフ（国内客年度・暦年）'!$A$21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4897-4F99-9822-DC6712317E81}"/>
            </c:ext>
          </c:extLst>
        </c:ser>
        <c:ser>
          <c:idx val="5"/>
          <c:order val="4"/>
          <c:tx>
            <c:strRef>
              <c:f>'[18]グラフ（国内客年度・暦年）'!$A$22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4897-4F99-9822-DC6712317E81}"/>
            </c:ext>
          </c:extLst>
        </c:ser>
        <c:ser>
          <c:idx val="0"/>
          <c:order val="5"/>
          <c:tx>
            <c:strRef>
              <c:f>'[18]グラフ（国内客年度・暦年）'!$A$23</c:f>
              <c:strCache>
                <c:ptCount val="1"/>
                <c:pt idx="0">
                  <c:v>令和６年度</c:v>
                </c:pt>
              </c:strCache>
            </c:strRef>
          </c:tx>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'[18]グラフ（国内客年度・暦年）'!$B$23:$M$23</c:f>
              <c:numCache>
                <c:formatCode>General</c:formatCode>
                <c:ptCount val="12"/>
                <c:pt idx="0">
                  <c:v>593.4</c:v>
                </c:pt>
              </c:numCache>
            </c:numRef>
          </c:val>
          <c:extLst>
            <c:ext xmlns:c16="http://schemas.microsoft.com/office/drawing/2014/chart" uri="{C3380CC4-5D6E-409C-BE32-E72D297353CC}">
              <c16:uniqueId val="{00000005-4897-4F99-9822-DC6712317E8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'[18]グラフ（国内客年度・暦年）'!$Q$18</c:f>
              <c:strCache>
                <c:ptCount val="1"/>
                <c:pt idx="0">
                  <c:v>令和２年</c:v>
                </c:pt>
              </c:strCache>
            </c:strRef>
          </c:tx>
          <c:spPr>
            <a:solidFill>
              <a:srgbClr val="FFCC99"/>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748C-4584-A4F8-BDA9305A81E1}"/>
            </c:ext>
          </c:extLst>
        </c:ser>
        <c:ser>
          <c:idx val="2"/>
          <c:order val="1"/>
          <c:tx>
            <c:strRef>
              <c:f>'[18]グラフ（国内客年度・暦年）'!$Q$19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748C-4584-A4F8-BDA9305A81E1}"/>
            </c:ext>
          </c:extLst>
        </c:ser>
        <c:ser>
          <c:idx val="3"/>
          <c:order val="2"/>
          <c:tx>
            <c:strRef>
              <c:f>'[18]グラフ（国内客年度・暦年）'!$Q$20</c:f>
              <c:strCache>
                <c:ptCount val="1"/>
                <c:pt idx="0">
                  <c:v>令和４年</c:v>
                </c:pt>
              </c:strCache>
            </c:strRef>
          </c:tx>
          <c:spPr>
            <a:solidFill>
              <a:srgbClr val="FF9900"/>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748C-4584-A4F8-BDA9305A81E1}"/>
            </c:ext>
          </c:extLst>
        </c:ser>
        <c:ser>
          <c:idx val="4"/>
          <c:order val="3"/>
          <c:tx>
            <c:strRef>
              <c:f>'[18]グラフ（国内客年度・暦年）'!$Q$21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748C-4584-A4F8-BDA9305A81E1}"/>
            </c:ext>
          </c:extLst>
        </c:ser>
        <c:ser>
          <c:idx val="0"/>
          <c:order val="4"/>
          <c:tx>
            <c:strRef>
              <c:f>'[18]グラフ（国内客年度・暦年）'!$Q$22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48C-4584-A4F8-BDA9305A81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6D7C-423A-9B7B-5AF0E3695984}"/>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6D7C-423A-9B7B-5AF0E3695984}"/>
            </c:ext>
          </c:extLst>
        </c:ser>
        <c:ser>
          <c:idx val="3"/>
          <c:order val="2"/>
          <c:tx>
            <c:strRef>
              <c:f>'[15]グラフ（国内客年度・暦年）'!$A$22</c:f>
              <c:strCache>
                <c:ptCount val="1"/>
                <c:pt idx="0">
                  <c:v>令和４年度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6D7C-423A-9B7B-5AF0E3695984}"/>
            </c:ext>
          </c:extLst>
        </c:ser>
        <c:ser>
          <c:idx val="4"/>
          <c:order val="3"/>
          <c:tx>
            <c:strRef>
              <c:f>'[15]グラフ（国内客年度・暦年）'!$A$23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6D7C-423A-9B7B-5AF0E3695984}"/>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numCache>
            </c:numRef>
          </c:val>
          <c:extLst>
            <c:ext xmlns:c16="http://schemas.microsoft.com/office/drawing/2014/chart" uri="{C3380CC4-5D6E-409C-BE32-E72D297353CC}">
              <c16:uniqueId val="{00000004-6D7C-423A-9B7B-5AF0E369598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令和2年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令和4年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86A-4F60-B7E0-810248B18060}"/>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86A-4F60-B7E0-810248B18060}"/>
            </c:ext>
          </c:extLst>
        </c:ser>
        <c:ser>
          <c:idx val="3"/>
          <c:order val="2"/>
          <c:tx>
            <c:strRef>
              <c:f>'[15]グラフ（国内客年度・暦年）'!$Q$22</c:f>
              <c:strCache>
                <c:ptCount val="1"/>
                <c:pt idx="0">
                  <c:v>令和４年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286A-4F60-B7E0-810248B18060}"/>
            </c:ext>
          </c:extLst>
        </c:ser>
        <c:ser>
          <c:idx val="4"/>
          <c:order val="3"/>
          <c:tx>
            <c:strRef>
              <c:f>'[15]グラフ（国内客年度・暦年）'!$Q$23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286A-4F60-B7E0-810248B18060}"/>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numCache>
            </c:numRef>
          </c:val>
          <c:extLst>
            <c:ext xmlns:c16="http://schemas.microsoft.com/office/drawing/2014/chart" uri="{C3380CC4-5D6E-409C-BE32-E72D297353CC}">
              <c16:uniqueId val="{00000004-286A-4F60-B7E0-810248B18060}"/>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平成30年度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769-41E7-B222-118DBCE1C3D5}"/>
            </c:ext>
          </c:extLst>
        </c:ser>
        <c:ser>
          <c:idx val="2"/>
          <c:order val="1"/>
          <c:tx>
            <c:strRef>
              <c:f>'[16]グラフ（外国客年度・暦年）'!$A$19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769-41E7-B222-118DBCE1C3D5}"/>
            </c:ext>
          </c:extLst>
        </c:ser>
        <c:ser>
          <c:idx val="3"/>
          <c:order val="2"/>
          <c:tx>
            <c:strRef>
              <c:f>'[16]グラフ（外国客年度・暦年）'!$A$20</c:f>
              <c:strCache>
                <c:ptCount val="1"/>
                <c:pt idx="0">
                  <c:v>令和２年度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769-41E7-B222-118DBCE1C3D5}"/>
            </c:ext>
          </c:extLst>
        </c:ser>
        <c:ser>
          <c:idx val="4"/>
          <c:order val="3"/>
          <c:tx>
            <c:strRef>
              <c:f>'[16]グラフ（外国客年度・暦年）'!$A$21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769-41E7-B222-118DBCE1C3D5}"/>
            </c:ext>
          </c:extLst>
        </c:ser>
        <c:ser>
          <c:idx val="5"/>
          <c:order val="4"/>
          <c:tx>
            <c:strRef>
              <c:f>'[16]グラフ（外国客年度・暦年）'!$A$22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769-41E7-B222-118DBCE1C3D5}"/>
            </c:ext>
          </c:extLst>
        </c:ser>
        <c:ser>
          <c:idx val="0"/>
          <c:order val="5"/>
          <c:tx>
            <c:strRef>
              <c:f>'[16]グラフ（外国客年度・暦年）'!$A$23</c:f>
              <c:strCache>
                <c:ptCount val="1"/>
                <c:pt idx="0">
                  <c:v>令和５年度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'[16]グラフ（外国客年度・暦年）'!$B$23:$L$23</c:f>
              <c:numCache>
                <c:formatCode>General</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5-3769-41E7-B222-118DBCE1C3D5}"/>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平成30年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7C9-4397-9CD6-9E28FEDF5A6F}"/>
            </c:ext>
          </c:extLst>
        </c:ser>
        <c:ser>
          <c:idx val="2"/>
          <c:order val="1"/>
          <c:tx>
            <c:strRef>
              <c:f>'[16]グラフ（外国客年度・暦年）'!$Q$19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7C9-4397-9CD6-9E28FEDF5A6F}"/>
            </c:ext>
          </c:extLst>
        </c:ser>
        <c:ser>
          <c:idx val="3"/>
          <c:order val="2"/>
          <c:tx>
            <c:strRef>
              <c:f>'[16]グラフ（外国客年度・暦年）'!$Q$20</c:f>
              <c:strCache>
                <c:ptCount val="1"/>
                <c:pt idx="0">
                  <c:v>令和２年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7C9-4397-9CD6-9E28FEDF5A6F}"/>
            </c:ext>
          </c:extLst>
        </c:ser>
        <c:ser>
          <c:idx val="4"/>
          <c:order val="3"/>
          <c:tx>
            <c:strRef>
              <c:f>'[16]グラフ（外国客年度・暦年）'!$Q$21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7C9-4397-9CD6-9E28FEDF5A6F}"/>
            </c:ext>
          </c:extLst>
        </c:ser>
        <c:ser>
          <c:idx val="0"/>
          <c:order val="4"/>
          <c:tx>
            <c:strRef>
              <c:f>'[16]グラフ（外国客年度・暦年）'!$Q$22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7C9-4397-9CD6-9E28FEDF5A6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'[17]グラフ（外国客年度・暦年）'!$A$18</c:f>
              <c:strCache>
                <c:ptCount val="1"/>
                <c:pt idx="0">
                  <c:v>平成30年度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0634-4D43-9B0B-22E49BFE342A}"/>
            </c:ext>
          </c:extLst>
        </c:ser>
        <c:ser>
          <c:idx val="2"/>
          <c:order val="1"/>
          <c:tx>
            <c:strRef>
              <c:f>'[17]グラフ（外国客年度・暦年）'!$A$19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0634-4D43-9B0B-22E49BFE342A}"/>
            </c:ext>
          </c:extLst>
        </c:ser>
        <c:ser>
          <c:idx val="3"/>
          <c:order val="2"/>
          <c:tx>
            <c:strRef>
              <c:f>'[17]グラフ（外国客年度・暦年）'!$A$20</c:f>
              <c:strCache>
                <c:ptCount val="1"/>
                <c:pt idx="0">
                  <c:v>令和２年度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634-4D43-9B0B-22E49BFE342A}"/>
            </c:ext>
          </c:extLst>
        </c:ser>
        <c:ser>
          <c:idx val="4"/>
          <c:order val="3"/>
          <c:tx>
            <c:strRef>
              <c:f>'[17]グラフ（外国客年度・暦年）'!$A$21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634-4D43-9B0B-22E49BFE342A}"/>
            </c:ext>
          </c:extLst>
        </c:ser>
        <c:ser>
          <c:idx val="5"/>
          <c:order val="4"/>
          <c:tx>
            <c:strRef>
              <c:f>'[17]グラフ（外国客年度・暦年）'!$A$22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0634-4D43-9B0B-22E49BFE342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4A1C-4B05-B3AE-F002C3054B6D}"/>
            </c:ext>
          </c:extLst>
        </c:ser>
        <c:ser>
          <c:idx val="2"/>
          <c:order val="1"/>
          <c:tx>
            <c:strRef>
              <c:f>'[17]グラフ（外国客年度・暦年）'!$Q$19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4A1C-4B05-B3AE-F002C3054B6D}"/>
            </c:ext>
          </c:extLst>
        </c:ser>
        <c:ser>
          <c:idx val="3"/>
          <c:order val="2"/>
          <c:tx>
            <c:strRef>
              <c:f>'[17]グラフ（外国客年度・暦年）'!$Q$20</c:f>
              <c:strCache>
                <c:ptCount val="1"/>
                <c:pt idx="0">
                  <c:v>令和２年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A1C-4B05-B3AE-F002C3054B6D}"/>
            </c:ext>
          </c:extLst>
        </c:ser>
        <c:ser>
          <c:idx val="4"/>
          <c:order val="3"/>
          <c:tx>
            <c:strRef>
              <c:f>'[17]グラフ（外国客年度・暦年）'!$Q$21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A1C-4B05-B3AE-F002C3054B6D}"/>
            </c:ext>
          </c:extLst>
        </c:ser>
        <c:ser>
          <c:idx val="0"/>
          <c:order val="4"/>
          <c:tx>
            <c:strRef>
              <c:f>'[17]グラフ（外国客年度・暦年）'!$Q$22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4A1C-4B05-B3AE-F002C3054B6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'[18]グラフ（外国客年度・暦年）'!$A$18</c:f>
              <c:strCache>
                <c:ptCount val="1"/>
                <c:pt idx="0">
                  <c:v>令和元年度</c:v>
                </c:pt>
              </c:strCache>
            </c:strRef>
          </c:tx>
          <c:spPr>
            <a:solidFill>
              <a:srgbClr val="FFCC99"/>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4D6E-400F-AE26-521E90280C71}"/>
            </c:ext>
          </c:extLst>
        </c:ser>
        <c:ser>
          <c:idx val="2"/>
          <c:order val="1"/>
          <c:tx>
            <c:strRef>
              <c:f>'[18]グラフ（外国客年度・暦年）'!$A$19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D6E-400F-AE26-521E90280C71}"/>
            </c:ext>
          </c:extLst>
        </c:ser>
        <c:ser>
          <c:idx val="3"/>
          <c:order val="2"/>
          <c:tx>
            <c:strRef>
              <c:f>'[18]グラフ（外国客年度・暦年）'!$A$20</c:f>
              <c:strCache>
                <c:ptCount val="1"/>
                <c:pt idx="0">
                  <c:v>令和３年度</c:v>
                </c:pt>
              </c:strCache>
            </c:strRef>
          </c:tx>
          <c:spPr>
            <a:solidFill>
              <a:srgbClr val="FF9900"/>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D6E-400F-AE26-521E90280C71}"/>
            </c:ext>
          </c:extLst>
        </c:ser>
        <c:ser>
          <c:idx val="4"/>
          <c:order val="3"/>
          <c:tx>
            <c:strRef>
              <c:f>'[18]グラフ（外国客年度・暦年）'!$A$21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4D6E-400F-AE26-521E90280C71}"/>
            </c:ext>
          </c:extLst>
        </c:ser>
        <c:ser>
          <c:idx val="5"/>
          <c:order val="4"/>
          <c:tx>
            <c:strRef>
              <c:f>'[18]グラフ（外国客年度・暦年）'!$A$22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4D6E-400F-AE26-521E90280C71}"/>
            </c:ext>
          </c:extLst>
        </c:ser>
        <c:ser>
          <c:idx val="0"/>
          <c:order val="5"/>
          <c:tx>
            <c:strRef>
              <c:f>'[18]グラフ（外国客年度・暦年）'!$A$23</c:f>
              <c:strCache>
                <c:ptCount val="1"/>
                <c:pt idx="0">
                  <c:v>令和６年度</c:v>
                </c:pt>
              </c:strCache>
            </c:strRef>
          </c:tx>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'[18]グラフ（外国客年度・暦年）'!$B$23:$M$23</c:f>
              <c:numCache>
                <c:formatCode>General</c:formatCode>
                <c:ptCount val="12"/>
                <c:pt idx="0">
                  <c:v>158.9</c:v>
                </c:pt>
              </c:numCache>
            </c:numRef>
          </c:val>
          <c:extLst>
            <c:ext xmlns:c16="http://schemas.microsoft.com/office/drawing/2014/chart" uri="{C3380CC4-5D6E-409C-BE32-E72D297353CC}">
              <c16:uniqueId val="{00000005-4D6E-400F-AE26-521E90280C7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'[18]グラフ（外国客年度・暦年）'!$Q$18</c:f>
              <c:strCache>
                <c:ptCount val="1"/>
                <c:pt idx="0">
                  <c:v>令和２年</c:v>
                </c:pt>
              </c:strCache>
            </c:strRef>
          </c:tx>
          <c:spPr>
            <a:solidFill>
              <a:srgbClr val="FFCC99"/>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45-419A-A39E-829C6B41772D}"/>
            </c:ext>
          </c:extLst>
        </c:ser>
        <c:ser>
          <c:idx val="2"/>
          <c:order val="1"/>
          <c:tx>
            <c:strRef>
              <c:f>'[18]グラフ（外国客年度・暦年）'!$Q$19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45-419A-A39E-829C6B41772D}"/>
            </c:ext>
          </c:extLst>
        </c:ser>
        <c:ser>
          <c:idx val="3"/>
          <c:order val="2"/>
          <c:tx>
            <c:strRef>
              <c:f>'[18]グラフ（外国客年度・暦年）'!$Q$20</c:f>
              <c:strCache>
                <c:ptCount val="1"/>
                <c:pt idx="0">
                  <c:v>令和４年</c:v>
                </c:pt>
              </c:strCache>
            </c:strRef>
          </c:tx>
          <c:spPr>
            <a:solidFill>
              <a:srgbClr val="FF9900"/>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245-419A-A39E-829C6B41772D}"/>
            </c:ext>
          </c:extLst>
        </c:ser>
        <c:ser>
          <c:idx val="4"/>
          <c:order val="3"/>
          <c:tx>
            <c:strRef>
              <c:f>'[18]グラフ（外国客年度・暦年）'!$Q$21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245-419A-A39E-829C6B41772D}"/>
            </c:ext>
          </c:extLst>
        </c:ser>
        <c:ser>
          <c:idx val="0"/>
          <c:order val="4"/>
          <c:tx>
            <c:strRef>
              <c:f>'[18]グラフ（外国客年度・暦年）'!$Q$22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45-419A-A39E-829C6B41772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4BDA-4EFB-B352-CDA5F63CB3DC}"/>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4BDA-4EFB-B352-CDA5F63CB3DC}"/>
            </c:ext>
          </c:extLst>
        </c:ser>
        <c:ser>
          <c:idx val="3"/>
          <c:order val="2"/>
          <c:tx>
            <c:strRef>
              <c:f>'[15]グラフ（外国客年度・暦年）'!$A$22</c:f>
              <c:strCache>
                <c:ptCount val="1"/>
                <c:pt idx="0">
                  <c:v>令和４年度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4BDA-4EFB-B352-CDA5F63CB3DC}"/>
            </c:ext>
          </c:extLst>
        </c:ser>
        <c:ser>
          <c:idx val="4"/>
          <c:order val="3"/>
          <c:tx>
            <c:strRef>
              <c:f>'[15]グラフ（外国客年度・暦年）'!$A$23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4BDA-4EFB-B352-CDA5F63CB3DC}"/>
            </c:ext>
          </c:extLst>
        </c:ser>
        <c:ser>
          <c:idx val="0"/>
          <c:order val="4"/>
          <c:tx>
            <c:strRef>
              <c:f>'[15]グラフ（外国客年度・暦年）'!$A$24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'[15]グラフ（外国客年度・暦年）'!$B$24:$M$24</c:f>
              <c:numCache>
                <c:formatCode>General</c:formatCode>
                <c:ptCount val="12"/>
                <c:pt idx="0">
                  <c:v>158.9</c:v>
                </c:pt>
                <c:pt idx="1">
                  <c:v>148.5</c:v>
                </c:pt>
              </c:numCache>
            </c:numRef>
          </c:val>
          <c:extLst>
            <c:ext xmlns:c16="http://schemas.microsoft.com/office/drawing/2014/chart" uri="{C3380CC4-5D6E-409C-BE32-E72D297353CC}">
              <c16:uniqueId val="{00000004-4BDA-4EFB-B352-CDA5F63CB3D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平成30年度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7752-421B-A3A5-338965B2E4A0}"/>
            </c:ext>
          </c:extLst>
        </c:ser>
        <c:ser>
          <c:idx val="1"/>
          <c:order val="1"/>
          <c:tx>
            <c:strRef>
              <c:f>'[16]グラフ（年度・暦年）'!$A$20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7752-421B-A3A5-338965B2E4A0}"/>
            </c:ext>
          </c:extLst>
        </c:ser>
        <c:ser>
          <c:idx val="2"/>
          <c:order val="2"/>
          <c:tx>
            <c:strRef>
              <c:f>'[16]グラフ（年度・暦年）'!$A$21</c:f>
              <c:strCache>
                <c:ptCount val="1"/>
                <c:pt idx="0">
                  <c:v>令和２年度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7752-421B-A3A5-338965B2E4A0}"/>
            </c:ext>
          </c:extLst>
        </c:ser>
        <c:ser>
          <c:idx val="3"/>
          <c:order val="3"/>
          <c:tx>
            <c:strRef>
              <c:f>'[16]グラフ（年度・暦年）'!$A$22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7752-421B-A3A5-338965B2E4A0}"/>
            </c:ext>
          </c:extLst>
        </c:ser>
        <c:ser>
          <c:idx val="4"/>
          <c:order val="4"/>
          <c:tx>
            <c:strRef>
              <c:f>'[16]グラフ（年度・暦年）'!$A$23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7752-421B-A3A5-338965B2E4A0}"/>
            </c:ext>
          </c:extLst>
        </c:ser>
        <c:ser>
          <c:idx val="5"/>
          <c:order val="5"/>
          <c:tx>
            <c:strRef>
              <c:f>'[16]グラフ（年度・暦年）'!$A$24</c:f>
              <c:strCache>
                <c:ptCount val="1"/>
                <c:pt idx="0">
                  <c:v>令和５年度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'[16]グラフ（年度・暦年）'!$B$24:$L$24</c:f>
              <c:numCache>
                <c:formatCode>General</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5-7752-421B-A3A5-338965B2E4A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3F68-43C7-BF8E-5A825DC48E47}"/>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3F68-43C7-BF8E-5A825DC48E47}"/>
            </c:ext>
          </c:extLst>
        </c:ser>
        <c:ser>
          <c:idx val="3"/>
          <c:order val="2"/>
          <c:tx>
            <c:strRef>
              <c:f>'[15]グラフ（外国客年度・暦年）'!$Q$22</c:f>
              <c:strCache>
                <c:ptCount val="1"/>
                <c:pt idx="0">
                  <c:v>令和４年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F68-43C7-BF8E-5A825DC48E47}"/>
            </c:ext>
          </c:extLst>
        </c:ser>
        <c:ser>
          <c:idx val="4"/>
          <c:order val="3"/>
          <c:tx>
            <c:strRef>
              <c:f>'[15]グラフ（外国客年度・暦年）'!$Q$23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F68-43C7-BF8E-5A825DC48E47}"/>
            </c:ext>
          </c:extLst>
        </c:ser>
        <c:ser>
          <c:idx val="0"/>
          <c:order val="4"/>
          <c:tx>
            <c:strRef>
              <c:f>'[15]グラフ（外国客年度・暦年）'!$Q$24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'[15]グラフ（外国客年度・暦年）'!$R$24:$AC$24</c:f>
              <c:numCache>
                <c:formatCode>General</c:formatCode>
                <c:ptCount val="12"/>
                <c:pt idx="0">
                  <c:v>120.4</c:v>
                </c:pt>
                <c:pt idx="1">
                  <c:v>144.80000000000001</c:v>
                </c:pt>
                <c:pt idx="2">
                  <c:v>164.1</c:v>
                </c:pt>
                <c:pt idx="3">
                  <c:v>158.9</c:v>
                </c:pt>
                <c:pt idx="4">
                  <c:v>148.5</c:v>
                </c:pt>
              </c:numCache>
            </c:numRef>
          </c:val>
          <c:extLst>
            <c:ext xmlns:c16="http://schemas.microsoft.com/office/drawing/2014/chart" uri="{C3380CC4-5D6E-409C-BE32-E72D297353CC}">
              <c16:uniqueId val="{00000004-3F68-43C7-BF8E-5A825DC48E47}"/>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平成30年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ABC-489C-BCFB-FD1C592663BC}"/>
            </c:ext>
          </c:extLst>
        </c:ser>
        <c:ser>
          <c:idx val="1"/>
          <c:order val="1"/>
          <c:tx>
            <c:strRef>
              <c:f>'[16]グラフ（年度・暦年）'!$Q$20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ABC-489C-BCFB-FD1C592663BC}"/>
            </c:ext>
          </c:extLst>
        </c:ser>
        <c:ser>
          <c:idx val="2"/>
          <c:order val="2"/>
          <c:tx>
            <c:strRef>
              <c:f>'[16]グラフ（年度・暦年）'!$Q$21</c:f>
              <c:strCache>
                <c:ptCount val="1"/>
                <c:pt idx="0">
                  <c:v>令和２年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ABC-489C-BCFB-FD1C592663BC}"/>
            </c:ext>
          </c:extLst>
        </c:ser>
        <c:ser>
          <c:idx val="3"/>
          <c:order val="3"/>
          <c:tx>
            <c:strRef>
              <c:f>'[16]グラフ（年度・暦年）'!$Q$22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ABC-489C-BCFB-FD1C592663BC}"/>
            </c:ext>
          </c:extLst>
        </c:ser>
        <c:ser>
          <c:idx val="4"/>
          <c:order val="4"/>
          <c:tx>
            <c:strRef>
              <c:f>'[16]グラフ（年度・暦年）'!$Q$23</c:f>
              <c:strCache>
                <c:ptCount val="1"/>
                <c:pt idx="0">
                  <c:v>令和４年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ABC-489C-BCFB-FD1C592663BC}"/>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726-4BBD-88D5-BA342C7D3D83}"/>
            </c:ext>
          </c:extLst>
        </c:ser>
        <c:ser>
          <c:idx val="1"/>
          <c:order val="1"/>
          <c:tx>
            <c:strRef>
              <c:f>'[17]グラフ（年度・暦年）'!$A$20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726-4BBD-88D5-BA342C7D3D83}"/>
            </c:ext>
          </c:extLst>
        </c:ser>
        <c:ser>
          <c:idx val="2"/>
          <c:order val="2"/>
          <c:tx>
            <c:strRef>
              <c:f>'[17]グラフ（年度・暦年）'!$A$21</c:f>
              <c:strCache>
                <c:ptCount val="1"/>
                <c:pt idx="0">
                  <c:v>令和２年度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1726-4BBD-88D5-BA342C7D3D83}"/>
            </c:ext>
          </c:extLst>
        </c:ser>
        <c:ser>
          <c:idx val="3"/>
          <c:order val="3"/>
          <c:tx>
            <c:strRef>
              <c:f>'[17]グラフ（年度・暦年）'!$A$22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1726-4BBD-88D5-BA342C7D3D83}"/>
            </c:ext>
          </c:extLst>
        </c:ser>
        <c:ser>
          <c:idx val="4"/>
          <c:order val="4"/>
          <c:tx>
            <c:strRef>
              <c:f>'[17]グラフ（年度・暦年）'!$A$23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1726-4BBD-88D5-BA342C7D3D83}"/>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411A-4B22-9F30-E53BEF513EF5}"/>
            </c:ext>
          </c:extLst>
        </c:ser>
        <c:ser>
          <c:idx val="1"/>
          <c:order val="1"/>
          <c:tx>
            <c:strRef>
              <c:f>'[17]グラフ（年度・暦年）'!$Q$20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411A-4B22-9F30-E53BEF513EF5}"/>
            </c:ext>
          </c:extLst>
        </c:ser>
        <c:ser>
          <c:idx val="2"/>
          <c:order val="2"/>
          <c:tx>
            <c:strRef>
              <c:f>'[17]グラフ（年度・暦年）'!$Q$21</c:f>
              <c:strCache>
                <c:ptCount val="1"/>
                <c:pt idx="0">
                  <c:v>令和2年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411A-4B22-9F30-E53BEF513EF5}"/>
            </c:ext>
          </c:extLst>
        </c:ser>
        <c:ser>
          <c:idx val="3"/>
          <c:order val="3"/>
          <c:tx>
            <c:strRef>
              <c:f>'[17]グラフ（年度・暦年）'!$Q$22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411A-4B22-9F30-E53BEF513EF5}"/>
            </c:ext>
          </c:extLst>
        </c:ser>
        <c:ser>
          <c:idx val="4"/>
          <c:order val="4"/>
          <c:tx>
            <c:strRef>
              <c:f>'[17]グラフ（年度・暦年）'!$Q$23</c:f>
              <c:strCache>
                <c:ptCount val="1"/>
                <c:pt idx="0">
                  <c:v>令和4年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411A-4B22-9F30-E53BEF513EF5}"/>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'[18]グラフ（年度・暦年）'!$A$19</c:f>
              <c:strCache>
                <c:ptCount val="1"/>
                <c:pt idx="0">
                  <c:v>令和元年度</c:v>
                </c:pt>
              </c:strCache>
            </c:strRef>
          </c:tx>
          <c:spPr>
            <a:solidFill>
              <a:srgbClr val="99CC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9457-4D88-9751-23F0C541A7EB}"/>
            </c:ext>
          </c:extLst>
        </c:ser>
        <c:ser>
          <c:idx val="1"/>
          <c:order val="1"/>
          <c:tx>
            <c:strRef>
              <c:f>'[18]グラフ（年度・暦年）'!$A$20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9457-4D88-9751-23F0C541A7EB}"/>
            </c:ext>
          </c:extLst>
        </c:ser>
        <c:ser>
          <c:idx val="2"/>
          <c:order val="2"/>
          <c:tx>
            <c:strRef>
              <c:f>'[18]グラフ（年度・暦年）'!$A$21</c:f>
              <c:strCache>
                <c:ptCount val="1"/>
                <c:pt idx="0">
                  <c:v>令和３年度</c:v>
                </c:pt>
              </c:strCache>
            </c:strRef>
          </c:tx>
          <c:spPr>
            <a:solidFill>
              <a:srgbClr val="3366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9457-4D88-9751-23F0C541A7EB}"/>
            </c:ext>
          </c:extLst>
        </c:ser>
        <c:ser>
          <c:idx val="3"/>
          <c:order val="3"/>
          <c:tx>
            <c:strRef>
              <c:f>'[18]グラフ（年度・暦年）'!$A$22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9457-4D88-9751-23F0C541A7EB}"/>
            </c:ext>
          </c:extLst>
        </c:ser>
        <c:ser>
          <c:idx val="4"/>
          <c:order val="4"/>
          <c:tx>
            <c:strRef>
              <c:f>'[18]グラフ（年度・暦年）'!$A$23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9457-4D88-9751-23F0C541A7EB}"/>
            </c:ext>
          </c:extLst>
        </c:ser>
        <c:ser>
          <c:idx val="5"/>
          <c:order val="5"/>
          <c:tx>
            <c:strRef>
              <c:f>'[18]グラフ（年度・暦年）'!$A$24</c:f>
              <c:strCache>
                <c:ptCount val="1"/>
                <c:pt idx="0">
                  <c:v>令和６年度</c:v>
                </c:pt>
              </c:strCache>
            </c:strRef>
          </c:tx>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'[18]グラフ（年度・暦年）'!$B$24:$M$24</c:f>
              <c:numCache>
                <c:formatCode>General</c:formatCode>
                <c:ptCount val="12"/>
                <c:pt idx="0">
                  <c:v>752.3</c:v>
                </c:pt>
              </c:numCache>
            </c:numRef>
          </c:val>
          <c:extLst>
            <c:ext xmlns:c16="http://schemas.microsoft.com/office/drawing/2014/chart" uri="{C3380CC4-5D6E-409C-BE32-E72D297353CC}">
              <c16:uniqueId val="{00000005-9457-4D88-9751-23F0C541A7EB}"/>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'[18]グラフ（年度・暦年）'!$Q$19</c:f>
              <c:strCache>
                <c:ptCount val="1"/>
                <c:pt idx="0">
                  <c:v>令和２年</c:v>
                </c:pt>
              </c:strCache>
            </c:strRef>
          </c:tx>
          <c:spPr>
            <a:solidFill>
              <a:srgbClr val="99CC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D3E3-45F5-AF9D-B7460BB8519F}"/>
            </c:ext>
          </c:extLst>
        </c:ser>
        <c:ser>
          <c:idx val="1"/>
          <c:order val="1"/>
          <c:tx>
            <c:strRef>
              <c:f>'[18]グラフ（年度・暦年）'!$Q$20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D3E3-45F5-AF9D-B7460BB8519F}"/>
            </c:ext>
          </c:extLst>
        </c:ser>
        <c:ser>
          <c:idx val="2"/>
          <c:order val="2"/>
          <c:tx>
            <c:strRef>
              <c:f>'[18]グラフ（年度・暦年）'!$Q$21</c:f>
              <c:strCache>
                <c:ptCount val="1"/>
                <c:pt idx="0">
                  <c:v>令和４年</c:v>
                </c:pt>
              </c:strCache>
            </c:strRef>
          </c:tx>
          <c:spPr>
            <a:solidFill>
              <a:srgbClr val="3366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D3E3-45F5-AF9D-B7460BB8519F}"/>
            </c:ext>
          </c:extLst>
        </c:ser>
        <c:ser>
          <c:idx val="3"/>
          <c:order val="3"/>
          <c:tx>
            <c:strRef>
              <c:f>'[18]グラフ（年度・暦年）'!$Q$22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D3E3-45F5-AF9D-B7460BB8519F}"/>
            </c:ext>
          </c:extLst>
        </c:ser>
        <c:ser>
          <c:idx val="4"/>
          <c:order val="4"/>
          <c:tx>
            <c:strRef>
              <c:f>'[18]グラフ（年度・暦年）'!$Q$23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3E3-45F5-AF9D-B7460BB8519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6290-4824-9A45-F3C945106668}"/>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6290-4824-9A45-F3C945106668}"/>
            </c:ext>
          </c:extLst>
        </c:ser>
        <c:ser>
          <c:idx val="2"/>
          <c:order val="2"/>
          <c:tx>
            <c:strRef>
              <c:f>'[15]グラフ（年度・暦年）'!$A$23</c:f>
              <c:strCache>
                <c:ptCount val="1"/>
                <c:pt idx="0">
                  <c:v>令和４年度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6290-4824-9A45-F3C945106668}"/>
            </c:ext>
          </c:extLst>
        </c:ser>
        <c:ser>
          <c:idx val="3"/>
          <c:order val="3"/>
          <c:tx>
            <c:strRef>
              <c:f>'[15]グラフ（年度・暦年）'!$A$24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6290-4824-9A45-F3C945106668}"/>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c:v>
                </c:pt>
              </c:numCache>
            </c:numRef>
          </c:val>
          <c:extLst>
            <c:ext xmlns:c16="http://schemas.microsoft.com/office/drawing/2014/chart" uri="{C3380CC4-5D6E-409C-BE32-E72D297353CC}">
              <c16:uniqueId val="{00000004-6290-4824-9A45-F3C94510666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5" name="Line 1">
          <a:extLst>
            <a:ext uri="{FF2B5EF4-FFF2-40B4-BE49-F238E27FC236}">
              <a16:creationId xmlns:a16="http://schemas.microsoft.com/office/drawing/2014/main" id="{00000000-0008-0000-0B00-000005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8" name="Line 8">
          <a:extLst>
            <a:ext uri="{FF2B5EF4-FFF2-40B4-BE49-F238E27FC236}">
              <a16:creationId xmlns:a16="http://schemas.microsoft.com/office/drawing/2014/main" id="{00000000-0008-0000-0B00-000008000000}"/>
            </a:ext>
          </a:extLst>
        </xdr:cNvPr>
        <xdr:cNvSpPr>
          <a:spLocks noChangeShapeType="1"/>
        </xdr:cNvSpPr>
      </xdr:nvSpPr>
      <xdr:spPr bwMode="auto">
        <a:xfrm>
          <a:off x="13674725" y="628650"/>
          <a:ext cx="32702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26167633"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12543013" y="69765"/>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20" name="Text Box 16">
          <a:extLst>
            <a:ext uri="{FF2B5EF4-FFF2-40B4-BE49-F238E27FC236}">
              <a16:creationId xmlns:a16="http://schemas.microsoft.com/office/drawing/2014/main" id="{00000000-0008-0000-0C00-000014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21" name="グラフ 1">
          <a:extLst>
            <a:ext uri="{FF2B5EF4-FFF2-40B4-BE49-F238E27FC236}">
              <a16:creationId xmlns:a16="http://schemas.microsoft.com/office/drawing/2014/main" id="{00000000-0008-0000-0C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22" name="グラフ 6">
          <a:extLst>
            <a:ext uri="{FF2B5EF4-FFF2-40B4-BE49-F238E27FC236}">
              <a16:creationId xmlns:a16="http://schemas.microsoft.com/office/drawing/2014/main" id="{00000000-0008-0000-0C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23" name="Text Box 9">
          <a:extLst>
            <a:ext uri="{FF2B5EF4-FFF2-40B4-BE49-F238E27FC236}">
              <a16:creationId xmlns:a16="http://schemas.microsoft.com/office/drawing/2014/main" id="{00000000-0008-0000-0C00-000017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24" name="Text Box 9">
          <a:extLst>
            <a:ext uri="{FF2B5EF4-FFF2-40B4-BE49-F238E27FC236}">
              <a16:creationId xmlns:a16="http://schemas.microsoft.com/office/drawing/2014/main" id="{00000000-0008-0000-0C00-000018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8" name="Text Box 1">
          <a:extLst>
            <a:ext uri="{FF2B5EF4-FFF2-40B4-BE49-F238E27FC236}">
              <a16:creationId xmlns:a16="http://schemas.microsoft.com/office/drawing/2014/main" id="{00000000-0008-0000-0D00-000012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9" name="グラフ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20" name="グラフ 19">
          <a:extLst>
            <a:ext uri="{FF2B5EF4-FFF2-40B4-BE49-F238E27FC236}">
              <a16:creationId xmlns:a16="http://schemas.microsoft.com/office/drawing/2014/main" id="{00000000-0008-0000-0D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21" name="Text Box 4">
          <a:extLst>
            <a:ext uri="{FF2B5EF4-FFF2-40B4-BE49-F238E27FC236}">
              <a16:creationId xmlns:a16="http://schemas.microsoft.com/office/drawing/2014/main" id="{00000000-0008-0000-0D00-000015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6" name="Text Box 1">
          <a:extLst>
            <a:ext uri="{FF2B5EF4-FFF2-40B4-BE49-F238E27FC236}">
              <a16:creationId xmlns:a16="http://schemas.microsoft.com/office/drawing/2014/main" id="{00000000-0008-0000-0E00-000010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7" name="グラフ 2">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8" name="グラフ 3">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9" name="Text Box 4">
          <a:extLst>
            <a:ext uri="{FF2B5EF4-FFF2-40B4-BE49-F238E27FC236}">
              <a16:creationId xmlns:a16="http://schemas.microsoft.com/office/drawing/2014/main" id="{00000000-0008-0000-0E00-000013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6\R6-6&#26376;&#22577;(&#36895;&#22577;&#12539;&#28151;&#22312;&#29575;&#36969;&#29992;&#29256;).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6\R6-6&#26376;&#22577;(&#36895;&#22577;&#12539;&#28151;&#22312;&#29575;&#36969;&#29992;&#29256;).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R6-4&#26376;&#22577;&#65288;&#26032;&#28151;&#22312;&#29575;&#36969;&#29992;&#29256;&#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ow r="8">
          <cell r="C8">
            <v>707500</v>
          </cell>
        </row>
        <row r="21">
          <cell r="K21">
            <v>5</v>
          </cell>
        </row>
      </sheetData>
      <sheetData sheetId="1"/>
      <sheetData sheetId="2"/>
      <sheetData sheetId="3">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row r="24">
          <cell r="A24" t="str">
            <v>令和６年度</v>
          </cell>
          <cell r="B24">
            <v>158.9</v>
          </cell>
          <cell r="C24">
            <v>148.5</v>
          </cell>
          <cell r="Q24" t="str">
            <v>令和６年</v>
          </cell>
          <cell r="R24">
            <v>120.4</v>
          </cell>
          <cell r="S24">
            <v>144.80000000000001</v>
          </cell>
          <cell r="T24">
            <v>164.1</v>
          </cell>
          <cell r="U24">
            <v>158.9</v>
          </cell>
          <cell r="V24">
            <v>148.5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令和２年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令和３年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令和４年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row>
      </sheetData>
      <sheetData sheetId="15"/>
      <sheetData sheetId="16"/>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view="pageBreakPreview" zoomScaleNormal="85" zoomScaleSheetLayoutView="100" workbookViewId="0">
      <selection activeCell="O14" sqref="O14"/>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336" t="s">
        <v>124</v>
      </c>
      <c r="B1" s="336"/>
      <c r="C1" s="336"/>
      <c r="D1" s="336"/>
      <c r="E1" s="336"/>
      <c r="F1" s="336"/>
      <c r="G1" s="336"/>
      <c r="H1" s="336"/>
      <c r="I1" s="336"/>
      <c r="J1" s="336"/>
      <c r="K1" s="336"/>
    </row>
    <row r="2" spans="1:11" ht="14">
      <c r="A2" s="3"/>
      <c r="B2" s="2"/>
      <c r="C2" s="2"/>
      <c r="D2" s="2"/>
      <c r="E2" s="2"/>
      <c r="F2" s="2"/>
      <c r="G2" s="2"/>
      <c r="H2" s="2"/>
      <c r="I2" s="2"/>
      <c r="J2" s="2"/>
      <c r="K2" s="2"/>
    </row>
    <row r="3" spans="1:11" ht="17" thickBot="1">
      <c r="A3" s="250" t="s">
        <v>71</v>
      </c>
      <c r="B3" s="4"/>
      <c r="C3" s="2"/>
      <c r="D3" s="4"/>
      <c r="E3" s="4"/>
      <c r="F3" s="4"/>
      <c r="G3" s="4"/>
      <c r="H3" s="4"/>
      <c r="I3" s="4"/>
      <c r="J3" s="2"/>
      <c r="K3" s="5" t="s">
        <v>0</v>
      </c>
    </row>
    <row r="4" spans="1:11" ht="17" thickBot="1">
      <c r="A4" s="6"/>
      <c r="B4" s="7" t="s">
        <v>1</v>
      </c>
      <c r="C4" s="341" t="s">
        <v>39</v>
      </c>
      <c r="D4" s="342"/>
      <c r="E4" s="342"/>
      <c r="F4" s="8"/>
      <c r="G4" s="8"/>
      <c r="H4" s="8"/>
      <c r="I4" s="8"/>
      <c r="J4" s="8"/>
      <c r="K4" s="9"/>
    </row>
    <row r="5" spans="1:11" ht="16.5">
      <c r="A5" s="10"/>
      <c r="B5" s="11"/>
      <c r="C5" s="348"/>
      <c r="D5" s="349"/>
      <c r="E5" s="349"/>
      <c r="F5" s="341" t="s">
        <v>38</v>
      </c>
      <c r="G5" s="342"/>
      <c r="H5" s="342"/>
      <c r="I5" s="342"/>
      <c r="J5" s="342"/>
      <c r="K5" s="343"/>
    </row>
    <row r="6" spans="1:11" ht="17.25" customHeight="1">
      <c r="A6" s="12" t="s">
        <v>44</v>
      </c>
      <c r="B6" s="13"/>
      <c r="C6" s="115"/>
      <c r="D6" s="344" t="s">
        <v>45</v>
      </c>
      <c r="E6" s="346" t="s">
        <v>27</v>
      </c>
      <c r="F6" s="337" t="s">
        <v>40</v>
      </c>
      <c r="G6" s="96"/>
      <c r="H6" s="96"/>
      <c r="I6" s="339" t="s">
        <v>41</v>
      </c>
      <c r="J6" s="96"/>
      <c r="K6" s="114"/>
    </row>
    <row r="7" spans="1:11" ht="17" thickBot="1">
      <c r="A7" s="12"/>
      <c r="B7" s="13"/>
      <c r="C7" s="115"/>
      <c r="D7" s="345"/>
      <c r="E7" s="347"/>
      <c r="F7" s="338"/>
      <c r="G7" s="14" t="s">
        <v>45</v>
      </c>
      <c r="H7" s="63" t="s">
        <v>73</v>
      </c>
      <c r="I7" s="340"/>
      <c r="J7" s="14" t="s">
        <v>45</v>
      </c>
      <c r="K7" s="15" t="s">
        <v>73</v>
      </c>
    </row>
    <row r="8" spans="1:11" ht="32.15" customHeight="1" thickBot="1">
      <c r="A8" s="16" t="s">
        <v>34</v>
      </c>
      <c r="B8" s="215" t="s">
        <v>125</v>
      </c>
      <c r="C8" s="189">
        <v>710000</v>
      </c>
      <c r="D8" s="222">
        <v>561500</v>
      </c>
      <c r="E8" s="221">
        <v>148500</v>
      </c>
      <c r="F8" s="17">
        <v>670600</v>
      </c>
      <c r="G8" s="97">
        <v>559500</v>
      </c>
      <c r="H8" s="98">
        <v>111100</v>
      </c>
      <c r="I8" s="117">
        <v>39400</v>
      </c>
      <c r="J8" s="97">
        <v>2000</v>
      </c>
      <c r="K8" s="99">
        <v>37400</v>
      </c>
    </row>
    <row r="9" spans="1:11" ht="32.15" customHeight="1">
      <c r="A9" s="18"/>
      <c r="B9" s="216" t="s">
        <v>126</v>
      </c>
      <c r="C9" s="116">
        <v>645200</v>
      </c>
      <c r="D9" s="100">
        <v>575300</v>
      </c>
      <c r="E9" s="101">
        <v>69900</v>
      </c>
      <c r="F9" s="19">
        <v>627500</v>
      </c>
      <c r="G9" s="201">
        <v>564200</v>
      </c>
      <c r="H9" s="204">
        <v>63300</v>
      </c>
      <c r="I9" s="118">
        <v>17700</v>
      </c>
      <c r="J9" s="201">
        <v>11100</v>
      </c>
      <c r="K9" s="205">
        <v>6600</v>
      </c>
    </row>
    <row r="10" spans="1:11" ht="32.15" customHeight="1">
      <c r="A10" s="20"/>
      <c r="B10" s="15" t="s">
        <v>70</v>
      </c>
      <c r="C10" s="268">
        <v>64800</v>
      </c>
      <c r="D10" s="269">
        <v>-13800</v>
      </c>
      <c r="E10" s="270">
        <v>78600</v>
      </c>
      <c r="F10" s="271">
        <v>43100</v>
      </c>
      <c r="G10" s="272">
        <v>-4700</v>
      </c>
      <c r="H10" s="273">
        <v>47800</v>
      </c>
      <c r="I10" s="274">
        <v>21700</v>
      </c>
      <c r="J10" s="272">
        <v>-9100</v>
      </c>
      <c r="K10" s="275">
        <v>30800</v>
      </c>
    </row>
    <row r="11" spans="1:11" ht="32.15" customHeight="1" thickBot="1">
      <c r="A11" s="21"/>
      <c r="B11" s="22" t="s">
        <v>28</v>
      </c>
      <c r="C11" s="56">
        <v>1.1004339739615623</v>
      </c>
      <c r="D11" s="197">
        <v>0.97601251520945598</v>
      </c>
      <c r="E11" s="198">
        <v>2.1244635193133048</v>
      </c>
      <c r="F11" s="262">
        <v>1.0686852589641433</v>
      </c>
      <c r="G11" s="202">
        <v>0.99166962070187881</v>
      </c>
      <c r="H11" s="206">
        <v>1.7551342812006319</v>
      </c>
      <c r="I11" s="207">
        <v>2.2259887005649719</v>
      </c>
      <c r="J11" s="202">
        <v>0.18018018018018017</v>
      </c>
      <c r="K11" s="203">
        <v>5.666666666666667</v>
      </c>
    </row>
    <row r="12" spans="1:11" ht="32.15" customHeight="1" thickBot="1">
      <c r="A12" s="16" t="s">
        <v>53</v>
      </c>
      <c r="B12" s="190" t="s">
        <v>29</v>
      </c>
      <c r="C12" s="189">
        <v>1462300</v>
      </c>
      <c r="D12" s="195">
        <v>1154900</v>
      </c>
      <c r="E12" s="199">
        <v>307400</v>
      </c>
      <c r="F12" s="17">
        <v>1366200</v>
      </c>
      <c r="G12" s="97">
        <v>1147600</v>
      </c>
      <c r="H12" s="98">
        <v>218600</v>
      </c>
      <c r="I12" s="117">
        <v>96100</v>
      </c>
      <c r="J12" s="97">
        <v>7300</v>
      </c>
      <c r="K12" s="99">
        <v>88800</v>
      </c>
    </row>
    <row r="13" spans="1:11" ht="32.15" customHeight="1">
      <c r="A13" s="253" t="s">
        <v>127</v>
      </c>
      <c r="B13" s="23" t="s">
        <v>30</v>
      </c>
      <c r="C13" s="116">
        <v>1315000</v>
      </c>
      <c r="D13" s="196">
        <v>1178400</v>
      </c>
      <c r="E13" s="200">
        <v>136600</v>
      </c>
      <c r="F13" s="19">
        <v>1289400</v>
      </c>
      <c r="G13" s="100">
        <v>1165900</v>
      </c>
      <c r="H13" s="101">
        <v>123500</v>
      </c>
      <c r="I13" s="118">
        <v>25600</v>
      </c>
      <c r="J13" s="100">
        <v>12500</v>
      </c>
      <c r="K13" s="102">
        <v>13100</v>
      </c>
    </row>
    <row r="14" spans="1:11" ht="32.15" customHeight="1">
      <c r="A14" s="302"/>
      <c r="B14" s="15" t="s">
        <v>3</v>
      </c>
      <c r="C14" s="268">
        <v>147300</v>
      </c>
      <c r="D14" s="269">
        <v>-23500</v>
      </c>
      <c r="E14" s="270">
        <v>170800</v>
      </c>
      <c r="F14" s="271">
        <v>76800</v>
      </c>
      <c r="G14" s="272">
        <v>-18300</v>
      </c>
      <c r="H14" s="273">
        <v>95100</v>
      </c>
      <c r="I14" s="274">
        <v>70500</v>
      </c>
      <c r="J14" s="272">
        <v>-5200</v>
      </c>
      <c r="K14" s="275">
        <v>75700</v>
      </c>
    </row>
    <row r="15" spans="1:11" ht="32.15" customHeight="1" thickBot="1">
      <c r="A15" s="21"/>
      <c r="B15" s="22" t="s">
        <v>37</v>
      </c>
      <c r="C15" s="56">
        <v>1.1120152091254754</v>
      </c>
      <c r="D15" s="197">
        <v>0.98005770536320436</v>
      </c>
      <c r="E15" s="198">
        <v>2.2503660322108345</v>
      </c>
      <c r="F15" s="262">
        <v>1.0595625872498837</v>
      </c>
      <c r="G15" s="202">
        <v>0.98430397118106183</v>
      </c>
      <c r="H15" s="206">
        <v>1.7700404858299594</v>
      </c>
      <c r="I15" s="207">
        <v>3.75390625</v>
      </c>
      <c r="J15" s="202">
        <v>0.58399999999999996</v>
      </c>
      <c r="K15" s="203">
        <v>6.778625954198473</v>
      </c>
    </row>
    <row r="16" spans="1:11" ht="32.15" customHeight="1" thickBot="1">
      <c r="A16" s="16" t="s">
        <v>54</v>
      </c>
      <c r="B16" s="191" t="s">
        <v>35</v>
      </c>
      <c r="C16" s="189">
        <v>3655800</v>
      </c>
      <c r="D16" s="195">
        <v>2919100</v>
      </c>
      <c r="E16" s="199">
        <v>736700</v>
      </c>
      <c r="F16" s="17">
        <v>3405900</v>
      </c>
      <c r="G16" s="103">
        <v>2903300</v>
      </c>
      <c r="H16" s="104">
        <v>502600</v>
      </c>
      <c r="I16" s="117">
        <v>249900</v>
      </c>
      <c r="J16" s="103">
        <v>15800</v>
      </c>
      <c r="K16" s="105">
        <v>234100</v>
      </c>
    </row>
    <row r="17" spans="1:11" ht="32.15" customHeight="1">
      <c r="A17" s="253" t="s">
        <v>128</v>
      </c>
      <c r="B17" s="23" t="s">
        <v>36</v>
      </c>
      <c r="C17" s="116">
        <v>3211300</v>
      </c>
      <c r="D17" s="196">
        <v>2922300</v>
      </c>
      <c r="E17" s="200">
        <v>289000</v>
      </c>
      <c r="F17" s="19">
        <v>3167400</v>
      </c>
      <c r="G17" s="106">
        <v>2904600</v>
      </c>
      <c r="H17" s="101">
        <v>262800</v>
      </c>
      <c r="I17" s="118">
        <v>43900</v>
      </c>
      <c r="J17" s="106">
        <v>17700</v>
      </c>
      <c r="K17" s="102">
        <v>26200</v>
      </c>
    </row>
    <row r="18" spans="1:11" ht="32.15" customHeight="1">
      <c r="A18" s="302"/>
      <c r="B18" s="15" t="s">
        <v>3</v>
      </c>
      <c r="C18" s="268">
        <v>444500</v>
      </c>
      <c r="D18" s="269">
        <v>-3200</v>
      </c>
      <c r="E18" s="270">
        <v>447700</v>
      </c>
      <c r="F18" s="271">
        <v>238500</v>
      </c>
      <c r="G18" s="272">
        <v>-1300</v>
      </c>
      <c r="H18" s="273">
        <v>239800</v>
      </c>
      <c r="I18" s="274">
        <v>206000</v>
      </c>
      <c r="J18" s="272">
        <v>-1900</v>
      </c>
      <c r="K18" s="275">
        <v>207900</v>
      </c>
    </row>
    <row r="19" spans="1:11" ht="32.15" customHeight="1" thickBot="1">
      <c r="A19" s="20"/>
      <c r="B19" s="22" t="s">
        <v>33</v>
      </c>
      <c r="C19" s="56">
        <v>1.1384174633326067</v>
      </c>
      <c r="D19" s="197">
        <v>0.99890497211100848</v>
      </c>
      <c r="E19" s="198">
        <v>2.5491349480968859</v>
      </c>
      <c r="F19" s="262">
        <v>1.0752983519605985</v>
      </c>
      <c r="G19" s="202">
        <v>0.99955243407009575</v>
      </c>
      <c r="H19" s="206">
        <v>1.9124809741248097</v>
      </c>
      <c r="I19" s="207">
        <v>5.6924829157175401</v>
      </c>
      <c r="J19" s="202">
        <v>0.89265536723163841</v>
      </c>
      <c r="K19" s="203">
        <v>8.9351145038167932</v>
      </c>
    </row>
    <row r="20" spans="1:11" ht="20.149999999999999" customHeight="1"/>
    <row r="21" spans="1:11" ht="20.149999999999999" customHeight="1">
      <c r="D21" s="230" t="s">
        <v>91</v>
      </c>
      <c r="E21" s="295">
        <v>10600</v>
      </c>
      <c r="F21" s="294" t="s">
        <v>92</v>
      </c>
      <c r="K21" s="296">
        <v>5</v>
      </c>
    </row>
  </sheetData>
  <mergeCells count="7">
    <mergeCell ref="A1:K1"/>
    <mergeCell ref="F6:F7"/>
    <mergeCell ref="I6:I7"/>
    <mergeCell ref="F5:K5"/>
    <mergeCell ref="D6:D7"/>
    <mergeCell ref="E6:E7"/>
    <mergeCell ref="C4:E5"/>
  </mergeCells>
  <phoneticPr fontId="2"/>
  <conditionalFormatting sqref="C11:K11">
    <cfRule type="cellIs" dxfId="45" priority="5" operator="equal">
      <formula>"△100%"</formula>
    </cfRule>
  </conditionalFormatting>
  <conditionalFormatting sqref="C15:K15">
    <cfRule type="cellIs" dxfId="44" priority="3" operator="equal">
      <formula>"△100%"</formula>
    </cfRule>
  </conditionalFormatting>
  <conditionalFormatting sqref="C19:K19">
    <cfRule type="cellIs" dxfId="43" priority="1" operator="equal">
      <formula>"△100%"</formula>
    </cfRule>
  </conditionalFormatting>
  <conditionalFormatting sqref="E21">
    <cfRule type="containsBlanks" dxfId="42" priority="10">
      <formula>LEN(TRIM(E21))=0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D16" sqref="D1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36" t="s">
        <v>124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row>
    <row r="3" spans="1:33" ht="17" thickBot="1">
      <c r="A3" s="24" t="s">
        <v>72</v>
      </c>
      <c r="B3" s="25"/>
      <c r="C3" s="25"/>
      <c r="D3" s="26"/>
      <c r="E3" s="25"/>
      <c r="F3" s="25"/>
      <c r="G3" s="25"/>
      <c r="H3" s="25"/>
      <c r="I3" s="25"/>
      <c r="J3" s="25"/>
      <c r="K3" s="25"/>
      <c r="L3" s="25"/>
      <c r="M3" s="25"/>
      <c r="N3" s="25"/>
      <c r="O3" s="25"/>
      <c r="P3" s="25"/>
      <c r="Q3" s="263"/>
      <c r="R3" s="25"/>
      <c r="S3" s="263"/>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710000</v>
      </c>
      <c r="D6" s="208">
        <v>263400</v>
      </c>
      <c r="E6" s="208">
        <v>40900</v>
      </c>
      <c r="F6" s="208">
        <v>62200</v>
      </c>
      <c r="G6" s="208">
        <v>27400</v>
      </c>
      <c r="H6" s="208">
        <v>70600</v>
      </c>
      <c r="I6" s="208">
        <v>0</v>
      </c>
      <c r="J6" s="208">
        <v>45400</v>
      </c>
      <c r="K6" s="208">
        <v>4000</v>
      </c>
      <c r="L6" s="208">
        <v>10900</v>
      </c>
      <c r="M6" s="208">
        <v>3500</v>
      </c>
      <c r="N6" s="208">
        <v>0</v>
      </c>
      <c r="O6" s="208">
        <v>1900</v>
      </c>
      <c r="P6" s="208">
        <v>400</v>
      </c>
      <c r="Q6" s="208">
        <v>0</v>
      </c>
      <c r="R6" s="208">
        <v>2500</v>
      </c>
      <c r="S6" s="208">
        <v>4500</v>
      </c>
      <c r="T6" s="208">
        <v>4000</v>
      </c>
      <c r="U6" s="208">
        <v>6100</v>
      </c>
      <c r="V6" s="208">
        <v>2400</v>
      </c>
      <c r="W6" s="208">
        <v>0</v>
      </c>
      <c r="X6" s="208">
        <v>0</v>
      </c>
      <c r="Y6" s="208">
        <v>3100</v>
      </c>
      <c r="Z6" s="208">
        <v>0</v>
      </c>
      <c r="AA6" s="208">
        <v>2800</v>
      </c>
      <c r="AB6" s="208">
        <v>3200</v>
      </c>
      <c r="AC6" s="208">
        <v>2300</v>
      </c>
      <c r="AD6" s="209">
        <v>0</v>
      </c>
      <c r="AE6" s="210">
        <v>148500</v>
      </c>
      <c r="AF6" s="244"/>
      <c r="AG6" s="244"/>
    </row>
    <row r="7" spans="1:33" ht="30" customHeight="1">
      <c r="A7" s="120"/>
      <c r="B7" s="226" t="s">
        <v>126</v>
      </c>
      <c r="C7" s="224">
        <v>645200</v>
      </c>
      <c r="D7" s="211">
        <v>267100</v>
      </c>
      <c r="E7" s="211">
        <v>38200</v>
      </c>
      <c r="F7" s="211">
        <v>62700</v>
      </c>
      <c r="G7" s="211">
        <v>28300</v>
      </c>
      <c r="H7" s="211">
        <v>69600</v>
      </c>
      <c r="I7" s="211">
        <v>0</v>
      </c>
      <c r="J7" s="211">
        <v>51300</v>
      </c>
      <c r="K7" s="211">
        <v>4100</v>
      </c>
      <c r="L7" s="211">
        <v>10400</v>
      </c>
      <c r="M7" s="211">
        <v>3900</v>
      </c>
      <c r="N7" s="211">
        <v>0</v>
      </c>
      <c r="O7" s="211">
        <v>2900</v>
      </c>
      <c r="P7" s="211">
        <v>500</v>
      </c>
      <c r="Q7" s="211">
        <v>0</v>
      </c>
      <c r="R7" s="211">
        <v>2900</v>
      </c>
      <c r="S7" s="211">
        <v>4300</v>
      </c>
      <c r="T7" s="211">
        <v>4100</v>
      </c>
      <c r="U7" s="211">
        <v>4500</v>
      </c>
      <c r="V7" s="211">
        <v>3000</v>
      </c>
      <c r="W7" s="211">
        <v>0</v>
      </c>
      <c r="X7" s="211">
        <v>0</v>
      </c>
      <c r="Y7" s="211">
        <v>2900</v>
      </c>
      <c r="Z7" s="211">
        <v>0</v>
      </c>
      <c r="AA7" s="211">
        <v>2800</v>
      </c>
      <c r="AB7" s="211">
        <v>3200</v>
      </c>
      <c r="AC7" s="211">
        <v>2700</v>
      </c>
      <c r="AD7" s="211">
        <v>5900</v>
      </c>
      <c r="AE7" s="212">
        <v>69900</v>
      </c>
      <c r="AF7" s="244"/>
      <c r="AG7" s="244"/>
    </row>
    <row r="8" spans="1:33" ht="30" customHeight="1">
      <c r="A8" s="121"/>
      <c r="B8" s="122" t="s">
        <v>3</v>
      </c>
      <c r="C8" s="276">
        <v>64800</v>
      </c>
      <c r="D8" s="277">
        <v>-3700</v>
      </c>
      <c r="E8" s="278">
        <v>2700</v>
      </c>
      <c r="F8" s="278">
        <v>-500</v>
      </c>
      <c r="G8" s="278">
        <v>-900</v>
      </c>
      <c r="H8" s="278">
        <v>1000</v>
      </c>
      <c r="I8" s="278">
        <v>0</v>
      </c>
      <c r="J8" s="278">
        <v>-5900</v>
      </c>
      <c r="K8" s="278">
        <v>-100</v>
      </c>
      <c r="L8" s="278">
        <v>500</v>
      </c>
      <c r="M8" s="278">
        <v>-400</v>
      </c>
      <c r="N8" s="261">
        <v>0</v>
      </c>
      <c r="O8" s="261">
        <v>-1000</v>
      </c>
      <c r="P8" s="278">
        <v>-100</v>
      </c>
      <c r="Q8" s="261">
        <v>0</v>
      </c>
      <c r="R8" s="278">
        <v>-400</v>
      </c>
      <c r="S8" s="278">
        <v>200</v>
      </c>
      <c r="T8" s="278">
        <v>-100</v>
      </c>
      <c r="U8" s="278">
        <v>1600</v>
      </c>
      <c r="V8" s="278">
        <v>-600</v>
      </c>
      <c r="W8" s="261">
        <v>0</v>
      </c>
      <c r="X8" s="278">
        <v>0</v>
      </c>
      <c r="Y8" s="278">
        <v>200</v>
      </c>
      <c r="Z8" s="261">
        <v>0</v>
      </c>
      <c r="AA8" s="278">
        <v>0</v>
      </c>
      <c r="AB8" s="278">
        <v>0</v>
      </c>
      <c r="AC8" s="278">
        <v>-400</v>
      </c>
      <c r="AD8" s="261">
        <v>-5900</v>
      </c>
      <c r="AE8" s="279">
        <v>78600</v>
      </c>
    </row>
    <row r="9" spans="1:33" ht="30" customHeight="1">
      <c r="A9" s="121"/>
      <c r="B9" s="123" t="s">
        <v>28</v>
      </c>
      <c r="C9" s="35">
        <v>1.1004339739615623</v>
      </c>
      <c r="D9" s="57">
        <v>0.98614751029576941</v>
      </c>
      <c r="E9" s="58">
        <v>1.0706806282722514</v>
      </c>
      <c r="F9" s="58">
        <v>0.99202551834130781</v>
      </c>
      <c r="G9" s="58">
        <v>0.96819787985865724</v>
      </c>
      <c r="H9" s="58">
        <v>1.014367816091954</v>
      </c>
      <c r="I9" s="58" t="s">
        <v>76</v>
      </c>
      <c r="J9" s="58">
        <v>0.88499025341130599</v>
      </c>
      <c r="K9" s="58">
        <v>0.97560975609756095</v>
      </c>
      <c r="L9" s="58">
        <v>1.0480769230769231</v>
      </c>
      <c r="M9" s="58">
        <v>0.89743589743589747</v>
      </c>
      <c r="N9" s="58" t="s">
        <v>76</v>
      </c>
      <c r="O9" s="58">
        <v>0.65517241379310343</v>
      </c>
      <c r="P9" s="58">
        <v>0.8</v>
      </c>
      <c r="Q9" s="58" t="s">
        <v>76</v>
      </c>
      <c r="R9" s="58">
        <v>0.86206896551724133</v>
      </c>
      <c r="S9" s="58">
        <v>1.0465116279069768</v>
      </c>
      <c r="T9" s="58">
        <v>0.97560975609756095</v>
      </c>
      <c r="U9" s="58">
        <v>1.3555555555555556</v>
      </c>
      <c r="V9" s="58">
        <v>0.8</v>
      </c>
      <c r="W9" s="58" t="s">
        <v>76</v>
      </c>
      <c r="X9" s="58" t="s">
        <v>76</v>
      </c>
      <c r="Y9" s="58">
        <v>1.0689655172413792</v>
      </c>
      <c r="Z9" s="58" t="s">
        <v>76</v>
      </c>
      <c r="AA9" s="58">
        <v>1</v>
      </c>
      <c r="AB9" s="58">
        <v>1</v>
      </c>
      <c r="AC9" s="58">
        <v>0.85185185185185186</v>
      </c>
      <c r="AD9" s="58" t="s">
        <v>129</v>
      </c>
      <c r="AE9" s="59">
        <v>2.1244635193133048</v>
      </c>
      <c r="AG9" s="1"/>
    </row>
    <row r="10" spans="1:33" ht="30" customHeight="1" thickBot="1">
      <c r="A10" s="124"/>
      <c r="B10" s="125" t="s">
        <v>59</v>
      </c>
      <c r="C10" s="36">
        <v>1</v>
      </c>
      <c r="D10" s="107">
        <v>0.37098591549295773</v>
      </c>
      <c r="E10" s="108">
        <v>5.76056338028169E-2</v>
      </c>
      <c r="F10" s="109">
        <v>8.7605633802816898E-2</v>
      </c>
      <c r="G10" s="109">
        <v>3.8591549295774651E-2</v>
      </c>
      <c r="H10" s="109">
        <v>9.943661971830986E-2</v>
      </c>
      <c r="I10" s="109">
        <v>0</v>
      </c>
      <c r="J10" s="109">
        <v>6.394366197183099E-2</v>
      </c>
      <c r="K10" s="109">
        <v>5.6338028169014088E-3</v>
      </c>
      <c r="L10" s="109">
        <v>1.5352112676056339E-2</v>
      </c>
      <c r="M10" s="109">
        <v>4.9295774647887328E-3</v>
      </c>
      <c r="N10" s="109">
        <v>0</v>
      </c>
      <c r="O10" s="109">
        <v>2.6760563380281688E-3</v>
      </c>
      <c r="P10" s="109">
        <v>5.6338028169014088E-4</v>
      </c>
      <c r="Q10" s="109">
        <v>0</v>
      </c>
      <c r="R10" s="109">
        <v>3.5211267605633804E-3</v>
      </c>
      <c r="S10" s="109">
        <v>6.3380281690140847E-3</v>
      </c>
      <c r="T10" s="109">
        <v>5.6338028169014088E-3</v>
      </c>
      <c r="U10" s="109">
        <v>8.5915492957746482E-3</v>
      </c>
      <c r="V10" s="109">
        <v>3.3802816901408453E-3</v>
      </c>
      <c r="W10" s="109">
        <v>0</v>
      </c>
      <c r="X10" s="109">
        <v>0</v>
      </c>
      <c r="Y10" s="109">
        <v>4.3661971830985915E-3</v>
      </c>
      <c r="Z10" s="109">
        <v>0</v>
      </c>
      <c r="AA10" s="109">
        <v>3.9436619718309857E-3</v>
      </c>
      <c r="AB10" s="109">
        <v>4.507042253521127E-3</v>
      </c>
      <c r="AC10" s="109">
        <v>3.2394366197183097E-3</v>
      </c>
      <c r="AD10" s="109">
        <v>0</v>
      </c>
      <c r="AE10" s="110">
        <v>0.20915492957746479</v>
      </c>
    </row>
    <row r="11" spans="1:33" ht="30" customHeight="1" thickBot="1">
      <c r="A11" s="33" t="s">
        <v>53</v>
      </c>
      <c r="B11" s="184" t="s">
        <v>29</v>
      </c>
      <c r="C11" s="171">
        <v>1462300</v>
      </c>
      <c r="D11" s="185">
        <v>549600</v>
      </c>
      <c r="E11" s="186">
        <v>79500</v>
      </c>
      <c r="F11" s="186">
        <v>124200</v>
      </c>
      <c r="G11" s="186">
        <v>54600</v>
      </c>
      <c r="H11" s="186">
        <v>143900</v>
      </c>
      <c r="I11" s="186">
        <v>0</v>
      </c>
      <c r="J11" s="186">
        <v>96400</v>
      </c>
      <c r="K11" s="186">
        <v>8000</v>
      </c>
      <c r="L11" s="186">
        <v>21500</v>
      </c>
      <c r="M11" s="186">
        <v>7200</v>
      </c>
      <c r="N11" s="186">
        <v>0</v>
      </c>
      <c r="O11" s="186">
        <v>3900</v>
      </c>
      <c r="P11" s="186">
        <v>900</v>
      </c>
      <c r="Q11" s="186">
        <v>0</v>
      </c>
      <c r="R11" s="186">
        <v>5400</v>
      </c>
      <c r="S11" s="186">
        <v>8400</v>
      </c>
      <c r="T11" s="186">
        <v>8100</v>
      </c>
      <c r="U11" s="186">
        <v>11700</v>
      </c>
      <c r="V11" s="186">
        <v>5600</v>
      </c>
      <c r="W11" s="186">
        <v>0</v>
      </c>
      <c r="X11" s="186">
        <v>0</v>
      </c>
      <c r="Y11" s="186">
        <v>6300</v>
      </c>
      <c r="Z11" s="186">
        <v>0</v>
      </c>
      <c r="AA11" s="186">
        <v>5500</v>
      </c>
      <c r="AB11" s="186">
        <v>6300</v>
      </c>
      <c r="AC11" s="186">
        <v>5600</v>
      </c>
      <c r="AD11" s="186">
        <v>2300</v>
      </c>
      <c r="AE11" s="187">
        <v>307400</v>
      </c>
      <c r="AF11" s="244"/>
      <c r="AG11" s="244"/>
    </row>
    <row r="12" spans="1:33" ht="30" customHeight="1">
      <c r="A12" s="252" t="s">
        <v>127</v>
      </c>
      <c r="B12" s="126" t="s">
        <v>30</v>
      </c>
      <c r="C12" s="34">
        <v>1315000</v>
      </c>
      <c r="D12" s="111">
        <v>561900</v>
      </c>
      <c r="E12" s="111">
        <v>78100</v>
      </c>
      <c r="F12" s="111">
        <v>127900</v>
      </c>
      <c r="G12" s="111">
        <v>54000</v>
      </c>
      <c r="H12" s="111">
        <v>141900</v>
      </c>
      <c r="I12" s="111">
        <v>0</v>
      </c>
      <c r="J12" s="111">
        <v>102500</v>
      </c>
      <c r="K12" s="111">
        <v>8000</v>
      </c>
      <c r="L12" s="111">
        <v>20200</v>
      </c>
      <c r="M12" s="111">
        <v>8000</v>
      </c>
      <c r="N12" s="111">
        <v>0</v>
      </c>
      <c r="O12" s="111">
        <v>6200</v>
      </c>
      <c r="P12" s="111">
        <v>800</v>
      </c>
      <c r="Q12" s="111">
        <v>0</v>
      </c>
      <c r="R12" s="111">
        <v>5500</v>
      </c>
      <c r="S12" s="111">
        <v>8200</v>
      </c>
      <c r="T12" s="111">
        <v>8600</v>
      </c>
      <c r="U12" s="111">
        <v>9700</v>
      </c>
      <c r="V12" s="111">
        <v>6400</v>
      </c>
      <c r="W12" s="111">
        <v>0</v>
      </c>
      <c r="X12" s="111">
        <v>0</v>
      </c>
      <c r="Y12" s="111">
        <v>6400</v>
      </c>
      <c r="Z12" s="111">
        <v>0</v>
      </c>
      <c r="AA12" s="111">
        <v>5600</v>
      </c>
      <c r="AB12" s="111">
        <v>6700</v>
      </c>
      <c r="AC12" s="111">
        <v>5900</v>
      </c>
      <c r="AD12" s="111">
        <v>5900</v>
      </c>
      <c r="AE12" s="112">
        <v>136600</v>
      </c>
      <c r="AF12" s="255"/>
    </row>
    <row r="13" spans="1:33" ht="30" customHeight="1">
      <c r="A13" s="121"/>
      <c r="B13" s="127" t="s">
        <v>3</v>
      </c>
      <c r="C13" s="276">
        <v>147300</v>
      </c>
      <c r="D13" s="277">
        <v>-12300</v>
      </c>
      <c r="E13" s="278">
        <v>1400</v>
      </c>
      <c r="F13" s="278">
        <v>-3700</v>
      </c>
      <c r="G13" s="278">
        <v>600</v>
      </c>
      <c r="H13" s="278">
        <v>2000</v>
      </c>
      <c r="I13" s="278">
        <v>0</v>
      </c>
      <c r="J13" s="278">
        <v>-6100</v>
      </c>
      <c r="K13" s="278">
        <v>0</v>
      </c>
      <c r="L13" s="278">
        <v>1300</v>
      </c>
      <c r="M13" s="278">
        <v>-800</v>
      </c>
      <c r="N13" s="261">
        <v>0</v>
      </c>
      <c r="O13" s="278">
        <v>-2300</v>
      </c>
      <c r="P13" s="278">
        <v>100</v>
      </c>
      <c r="Q13" s="261">
        <v>0</v>
      </c>
      <c r="R13" s="278">
        <v>-100</v>
      </c>
      <c r="S13" s="278">
        <v>200</v>
      </c>
      <c r="T13" s="278">
        <v>-500</v>
      </c>
      <c r="U13" s="278">
        <v>2000</v>
      </c>
      <c r="V13" s="278">
        <v>-800</v>
      </c>
      <c r="W13" s="261">
        <v>0</v>
      </c>
      <c r="X13" s="278">
        <v>0</v>
      </c>
      <c r="Y13" s="278">
        <v>-100</v>
      </c>
      <c r="Z13" s="261">
        <v>0</v>
      </c>
      <c r="AA13" s="278">
        <v>-100</v>
      </c>
      <c r="AB13" s="278">
        <v>-400</v>
      </c>
      <c r="AC13" s="278">
        <v>-300</v>
      </c>
      <c r="AD13" s="278">
        <v>-3600</v>
      </c>
      <c r="AE13" s="279">
        <v>170800</v>
      </c>
    </row>
    <row r="14" spans="1:33" ht="30" customHeight="1">
      <c r="A14" s="121"/>
      <c r="B14" s="128" t="s">
        <v>37</v>
      </c>
      <c r="C14" s="35">
        <v>1.1120152091254754</v>
      </c>
      <c r="D14" s="57">
        <v>0.97810998398291515</v>
      </c>
      <c r="E14" s="58">
        <v>1.0179257362355953</v>
      </c>
      <c r="F14" s="58">
        <v>0.97107114933541827</v>
      </c>
      <c r="G14" s="58">
        <v>1.0111111111111111</v>
      </c>
      <c r="H14" s="58">
        <v>1.0140944326990839</v>
      </c>
      <c r="I14" s="58" t="s">
        <v>76</v>
      </c>
      <c r="J14" s="58">
        <v>0.94048780487804873</v>
      </c>
      <c r="K14" s="58">
        <v>1</v>
      </c>
      <c r="L14" s="58">
        <v>1.0643564356435644</v>
      </c>
      <c r="M14" s="58">
        <v>0.9</v>
      </c>
      <c r="N14" s="58" t="s">
        <v>76</v>
      </c>
      <c r="O14" s="58">
        <v>0.62903225806451613</v>
      </c>
      <c r="P14" s="58">
        <v>1.125</v>
      </c>
      <c r="Q14" s="58" t="s">
        <v>76</v>
      </c>
      <c r="R14" s="58">
        <v>0.98181818181818181</v>
      </c>
      <c r="S14" s="58">
        <v>1.024390243902439</v>
      </c>
      <c r="T14" s="58">
        <v>0.94186046511627908</v>
      </c>
      <c r="U14" s="58">
        <v>1.2061855670103092</v>
      </c>
      <c r="V14" s="58">
        <v>0.875</v>
      </c>
      <c r="W14" s="58" t="s">
        <v>76</v>
      </c>
      <c r="X14" s="58" t="s">
        <v>76</v>
      </c>
      <c r="Y14" s="58">
        <v>0.984375</v>
      </c>
      <c r="Z14" s="58" t="s">
        <v>76</v>
      </c>
      <c r="AA14" s="58">
        <v>0.9821428571428571</v>
      </c>
      <c r="AB14" s="58">
        <v>0.94029850746268662</v>
      </c>
      <c r="AC14" s="58">
        <v>0.94915254237288138</v>
      </c>
      <c r="AD14" s="58">
        <v>0.38983050847457629</v>
      </c>
      <c r="AE14" s="59">
        <v>2.2503660322108345</v>
      </c>
    </row>
    <row r="15" spans="1:33" ht="30" customHeight="1" thickBot="1">
      <c r="A15" s="124"/>
      <c r="B15" s="129" t="s">
        <v>42</v>
      </c>
      <c r="C15" s="37">
        <v>1</v>
      </c>
      <c r="D15" s="109">
        <v>0.37584626957532652</v>
      </c>
      <c r="E15" s="108">
        <v>5.4366409081583807E-2</v>
      </c>
      <c r="F15" s="109">
        <v>8.4934691923681874E-2</v>
      </c>
      <c r="G15" s="109">
        <v>3.7338439444710388E-2</v>
      </c>
      <c r="H15" s="109">
        <v>9.8406619708678103E-2</v>
      </c>
      <c r="I15" s="109">
        <v>0</v>
      </c>
      <c r="J15" s="109">
        <v>6.5923545100184638E-2</v>
      </c>
      <c r="K15" s="109">
        <v>5.4708336182725846E-3</v>
      </c>
      <c r="L15" s="109">
        <v>1.470286534910757E-2</v>
      </c>
      <c r="M15" s="109">
        <v>4.9237502564453261E-3</v>
      </c>
      <c r="N15" s="109">
        <v>0</v>
      </c>
      <c r="O15" s="109">
        <v>2.6670313889078849E-3</v>
      </c>
      <c r="P15" s="109">
        <v>6.1546878205566576E-4</v>
      </c>
      <c r="Q15" s="109">
        <v>0</v>
      </c>
      <c r="R15" s="109">
        <v>3.6928126923339946E-3</v>
      </c>
      <c r="S15" s="109">
        <v>5.7443752991862135E-3</v>
      </c>
      <c r="T15" s="109">
        <v>5.5392190385009912E-3</v>
      </c>
      <c r="U15" s="109">
        <v>8.0010941667236542E-3</v>
      </c>
      <c r="V15" s="109">
        <v>3.829583532790809E-3</v>
      </c>
      <c r="W15" s="109">
        <v>0</v>
      </c>
      <c r="X15" s="109">
        <v>0</v>
      </c>
      <c r="Y15" s="109">
        <v>4.3082814743896601E-3</v>
      </c>
      <c r="Z15" s="109">
        <v>0</v>
      </c>
      <c r="AA15" s="109">
        <v>3.7611981125624016E-3</v>
      </c>
      <c r="AB15" s="109">
        <v>4.3082814743896601E-3</v>
      </c>
      <c r="AC15" s="109">
        <v>3.829583532790809E-3</v>
      </c>
      <c r="AD15" s="109">
        <v>1.572864665253368E-3</v>
      </c>
      <c r="AE15" s="110">
        <v>0.21021678178212405</v>
      </c>
    </row>
    <row r="16" spans="1:33" ht="30" customHeight="1" thickBot="1">
      <c r="A16" s="33" t="s">
        <v>54</v>
      </c>
      <c r="B16" s="188" t="s">
        <v>35</v>
      </c>
      <c r="C16" s="171">
        <v>3655800</v>
      </c>
      <c r="D16" s="186">
        <v>1395700</v>
      </c>
      <c r="E16" s="186">
        <v>196600</v>
      </c>
      <c r="F16" s="186">
        <v>296300</v>
      </c>
      <c r="G16" s="186">
        <v>134000</v>
      </c>
      <c r="H16" s="186">
        <v>373400</v>
      </c>
      <c r="I16" s="186">
        <v>0</v>
      </c>
      <c r="J16" s="186">
        <v>251800</v>
      </c>
      <c r="K16" s="186">
        <v>20200</v>
      </c>
      <c r="L16" s="186">
        <v>52300</v>
      </c>
      <c r="M16" s="186">
        <v>22300</v>
      </c>
      <c r="N16" s="186">
        <v>100</v>
      </c>
      <c r="O16" s="186">
        <v>10700</v>
      </c>
      <c r="P16" s="186">
        <v>4400</v>
      </c>
      <c r="Q16" s="186">
        <v>0</v>
      </c>
      <c r="R16" s="186">
        <v>14800</v>
      </c>
      <c r="S16" s="186">
        <v>19100</v>
      </c>
      <c r="T16" s="186">
        <v>20300</v>
      </c>
      <c r="U16" s="186">
        <v>23100</v>
      </c>
      <c r="V16" s="186">
        <v>15000</v>
      </c>
      <c r="W16" s="186">
        <v>200</v>
      </c>
      <c r="X16" s="186">
        <v>0</v>
      </c>
      <c r="Y16" s="186">
        <v>16700</v>
      </c>
      <c r="Z16" s="186">
        <v>0</v>
      </c>
      <c r="AA16" s="186">
        <v>14600</v>
      </c>
      <c r="AB16" s="186">
        <v>16500</v>
      </c>
      <c r="AC16" s="186">
        <v>14400</v>
      </c>
      <c r="AD16" s="186">
        <v>6600</v>
      </c>
      <c r="AE16" s="187">
        <v>736700</v>
      </c>
      <c r="AF16" s="255"/>
    </row>
    <row r="17" spans="1:32" ht="30" customHeight="1">
      <c r="A17" s="252" t="s">
        <v>128</v>
      </c>
      <c r="B17" s="126" t="s">
        <v>36</v>
      </c>
      <c r="C17" s="34">
        <v>3211300</v>
      </c>
      <c r="D17" s="111">
        <v>1401000</v>
      </c>
      <c r="E17" s="111">
        <v>192900</v>
      </c>
      <c r="F17" s="111">
        <v>310300</v>
      </c>
      <c r="G17" s="111">
        <v>132200</v>
      </c>
      <c r="H17" s="111">
        <v>359200</v>
      </c>
      <c r="I17" s="111">
        <v>100</v>
      </c>
      <c r="J17" s="111">
        <v>266000</v>
      </c>
      <c r="K17" s="111">
        <v>20100</v>
      </c>
      <c r="L17" s="111">
        <v>49100</v>
      </c>
      <c r="M17" s="111">
        <v>20800</v>
      </c>
      <c r="N17" s="111">
        <v>0</v>
      </c>
      <c r="O17" s="111">
        <v>13200</v>
      </c>
      <c r="P17" s="111">
        <v>1100</v>
      </c>
      <c r="Q17" s="111">
        <v>100</v>
      </c>
      <c r="R17" s="111">
        <v>14200</v>
      </c>
      <c r="S17" s="111">
        <v>18000</v>
      </c>
      <c r="T17" s="111">
        <v>21300</v>
      </c>
      <c r="U17" s="111">
        <v>19500</v>
      </c>
      <c r="V17" s="111">
        <v>14900</v>
      </c>
      <c r="W17" s="111">
        <v>300</v>
      </c>
      <c r="X17" s="111">
        <v>100</v>
      </c>
      <c r="Y17" s="111">
        <v>15800</v>
      </c>
      <c r="Z17" s="111">
        <v>0</v>
      </c>
      <c r="AA17" s="111">
        <v>14000</v>
      </c>
      <c r="AB17" s="111">
        <v>16800</v>
      </c>
      <c r="AC17" s="111">
        <v>15000</v>
      </c>
      <c r="AD17" s="111">
        <v>6300</v>
      </c>
      <c r="AE17" s="113">
        <v>289000</v>
      </c>
      <c r="AF17" s="255"/>
    </row>
    <row r="18" spans="1:32" ht="30" customHeight="1">
      <c r="A18" s="121"/>
      <c r="B18" s="127" t="s">
        <v>3</v>
      </c>
      <c r="C18" s="276">
        <v>444500</v>
      </c>
      <c r="D18" s="277">
        <v>-5300</v>
      </c>
      <c r="E18" s="278">
        <v>3700</v>
      </c>
      <c r="F18" s="278">
        <v>-14000</v>
      </c>
      <c r="G18" s="278">
        <v>1800</v>
      </c>
      <c r="H18" s="278">
        <v>14200</v>
      </c>
      <c r="I18" s="278">
        <v>-100</v>
      </c>
      <c r="J18" s="278">
        <v>-14200</v>
      </c>
      <c r="K18" s="278">
        <v>100</v>
      </c>
      <c r="L18" s="278">
        <v>3200</v>
      </c>
      <c r="M18" s="278">
        <v>1500</v>
      </c>
      <c r="N18" s="261">
        <v>100</v>
      </c>
      <c r="O18" s="261">
        <v>-2500</v>
      </c>
      <c r="P18" s="278">
        <v>3300</v>
      </c>
      <c r="Q18" s="261">
        <v>-100</v>
      </c>
      <c r="R18" s="278">
        <v>600</v>
      </c>
      <c r="S18" s="278">
        <v>1100</v>
      </c>
      <c r="T18" s="278">
        <v>-1000</v>
      </c>
      <c r="U18" s="278">
        <v>3600</v>
      </c>
      <c r="V18" s="278">
        <v>100</v>
      </c>
      <c r="W18" s="261">
        <v>-100</v>
      </c>
      <c r="X18" s="278">
        <v>-100</v>
      </c>
      <c r="Y18" s="278">
        <v>900</v>
      </c>
      <c r="Z18" s="261">
        <v>0</v>
      </c>
      <c r="AA18" s="278">
        <v>600</v>
      </c>
      <c r="AB18" s="278">
        <v>-300</v>
      </c>
      <c r="AC18" s="278">
        <v>-600</v>
      </c>
      <c r="AD18" s="261">
        <v>300</v>
      </c>
      <c r="AE18" s="279">
        <v>447700</v>
      </c>
    </row>
    <row r="19" spans="1:32" ht="30" customHeight="1">
      <c r="A19" s="121"/>
      <c r="B19" s="128" t="s">
        <v>33</v>
      </c>
      <c r="C19" s="35">
        <v>1.1384174633326067</v>
      </c>
      <c r="D19" s="57">
        <v>0.99621698786581014</v>
      </c>
      <c r="E19" s="58">
        <v>1.0191809227579056</v>
      </c>
      <c r="F19" s="58">
        <v>0.95488237189816305</v>
      </c>
      <c r="G19" s="58">
        <v>1.0136157337367624</v>
      </c>
      <c r="H19" s="58">
        <v>1.0395322939866369</v>
      </c>
      <c r="I19" s="58" t="s">
        <v>129</v>
      </c>
      <c r="J19" s="58">
        <v>0.94661654135338347</v>
      </c>
      <c r="K19" s="58">
        <v>1.0049751243781095</v>
      </c>
      <c r="L19" s="58">
        <v>1.065173116089613</v>
      </c>
      <c r="M19" s="58">
        <v>1.0721153846153846</v>
      </c>
      <c r="N19" s="58" t="s">
        <v>130</v>
      </c>
      <c r="O19" s="58">
        <v>0.81060606060606055</v>
      </c>
      <c r="P19" s="58">
        <v>4</v>
      </c>
      <c r="Q19" s="58" t="s">
        <v>129</v>
      </c>
      <c r="R19" s="58">
        <v>1.0422535211267605</v>
      </c>
      <c r="S19" s="58">
        <v>1.0611111111111111</v>
      </c>
      <c r="T19" s="58">
        <v>0.95305164319248825</v>
      </c>
      <c r="U19" s="58">
        <v>1.1846153846153846</v>
      </c>
      <c r="V19" s="58">
        <v>1.0067114093959733</v>
      </c>
      <c r="W19" s="58">
        <v>0.66666666666666663</v>
      </c>
      <c r="X19" s="58" t="s">
        <v>129</v>
      </c>
      <c r="Y19" s="58">
        <v>1.0569620253164558</v>
      </c>
      <c r="Z19" s="58" t="s">
        <v>76</v>
      </c>
      <c r="AA19" s="58">
        <v>1.0428571428571429</v>
      </c>
      <c r="AB19" s="58">
        <v>0.9821428571428571</v>
      </c>
      <c r="AC19" s="58">
        <v>0.96</v>
      </c>
      <c r="AD19" s="58">
        <v>1.0476190476190477</v>
      </c>
      <c r="AE19" s="59">
        <v>2.5491349480968859</v>
      </c>
    </row>
    <row r="20" spans="1:32" ht="30" customHeight="1" thickBot="1">
      <c r="A20" s="121"/>
      <c r="B20" s="129" t="s">
        <v>43</v>
      </c>
      <c r="C20" s="37">
        <v>1</v>
      </c>
      <c r="D20" s="109">
        <v>0.38177690245637069</v>
      </c>
      <c r="E20" s="108">
        <v>5.3777558947426009E-2</v>
      </c>
      <c r="F20" s="109">
        <v>8.1049291536736151E-2</v>
      </c>
      <c r="G20" s="109">
        <v>3.6654083921439901E-2</v>
      </c>
      <c r="H20" s="109">
        <v>0.1021390666885497</v>
      </c>
      <c r="I20" s="109">
        <v>0</v>
      </c>
      <c r="J20" s="109">
        <v>6.8876853219541553E-2</v>
      </c>
      <c r="K20" s="109">
        <v>5.5254663821872095E-3</v>
      </c>
      <c r="L20" s="109">
        <v>1.4306034246950051E-2</v>
      </c>
      <c r="M20" s="109">
        <v>6.0998960555829094E-3</v>
      </c>
      <c r="N20" s="109">
        <v>2.735379397122381E-5</v>
      </c>
      <c r="O20" s="109">
        <v>2.9268559549209473E-3</v>
      </c>
      <c r="P20" s="109">
        <v>1.2035669347338475E-3</v>
      </c>
      <c r="Q20" s="109">
        <v>0</v>
      </c>
      <c r="R20" s="109">
        <v>4.0483615077411238E-3</v>
      </c>
      <c r="S20" s="109">
        <v>5.2245746485037473E-3</v>
      </c>
      <c r="T20" s="109">
        <v>5.5528201761584333E-3</v>
      </c>
      <c r="U20" s="109">
        <v>6.3187264073526995E-3</v>
      </c>
      <c r="V20" s="109">
        <v>4.1030690956835713E-3</v>
      </c>
      <c r="W20" s="109">
        <v>5.470758794244762E-5</v>
      </c>
      <c r="X20" s="109">
        <v>0</v>
      </c>
      <c r="Y20" s="109">
        <v>4.5680835931943761E-3</v>
      </c>
      <c r="Z20" s="109">
        <v>0</v>
      </c>
      <c r="AA20" s="109">
        <v>3.9936539197986762E-3</v>
      </c>
      <c r="AB20" s="109">
        <v>4.5133760052519286E-3</v>
      </c>
      <c r="AC20" s="109">
        <v>3.9389463318562287E-3</v>
      </c>
      <c r="AD20" s="109">
        <v>1.8053504021007714E-3</v>
      </c>
      <c r="AE20" s="110">
        <v>0.20151540018600581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100</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7"/>
      <c r="R26" s="287"/>
      <c r="S26" s="42"/>
      <c r="T26" s="42"/>
      <c r="U26" s="42"/>
      <c r="V26" s="42"/>
      <c r="W26" s="42"/>
      <c r="X26" s="42"/>
      <c r="Y26" s="42"/>
      <c r="Z26" s="42"/>
      <c r="AA26" s="42"/>
      <c r="AB26" s="42"/>
      <c r="AC26" s="42"/>
      <c r="AD26" s="42"/>
      <c r="AE26" s="42"/>
    </row>
    <row r="27" spans="1:32" ht="26.25" customHeight="1">
      <c r="A27" s="42"/>
      <c r="B27" s="42"/>
      <c r="C27" s="42"/>
      <c r="D27" s="60" t="s">
        <v>125</v>
      </c>
      <c r="E27" s="245">
        <v>230800</v>
      </c>
      <c r="F27" s="246">
        <v>32700</v>
      </c>
      <c r="G27" s="249"/>
      <c r="H27" s="60" t="s">
        <v>125</v>
      </c>
      <c r="I27" s="245">
        <v>464500</v>
      </c>
      <c r="J27" s="247">
        <v>95000</v>
      </c>
      <c r="K27" s="249"/>
      <c r="L27" s="42"/>
      <c r="N27" s="26"/>
      <c r="O27" s="42"/>
      <c r="P27" s="42"/>
      <c r="Q27" s="287"/>
      <c r="R27" s="287"/>
      <c r="S27" s="42"/>
      <c r="T27" s="42"/>
      <c r="U27" s="42"/>
      <c r="V27" s="42"/>
      <c r="W27" s="42"/>
      <c r="X27" s="42"/>
      <c r="Y27" s="42"/>
      <c r="Z27" s="42"/>
      <c r="AA27" s="42"/>
      <c r="AB27" s="42"/>
      <c r="AC27" s="42"/>
      <c r="AD27" s="42"/>
      <c r="AE27" s="42"/>
    </row>
    <row r="28" spans="1:32" ht="26.25" customHeight="1">
      <c r="A28" s="42"/>
      <c r="B28" s="42"/>
      <c r="C28" s="42"/>
      <c r="D28" s="46" t="s">
        <v>126</v>
      </c>
      <c r="E28" s="292">
        <v>232500</v>
      </c>
      <c r="F28" s="293">
        <v>34600</v>
      </c>
      <c r="G28" s="248"/>
      <c r="H28" s="46" t="s">
        <v>126</v>
      </c>
      <c r="I28" s="288">
        <v>455900</v>
      </c>
      <c r="J28" s="289">
        <v>108300</v>
      </c>
      <c r="K28" s="257"/>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80">
        <v>-1700</v>
      </c>
      <c r="F29" s="281">
        <v>-1900</v>
      </c>
      <c r="G29" s="26"/>
      <c r="H29" s="47" t="s">
        <v>3</v>
      </c>
      <c r="I29" s="280">
        <v>8600</v>
      </c>
      <c r="J29" s="281">
        <v>-13300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0.99268817204301074</v>
      </c>
      <c r="F30" s="50">
        <v>0.94508670520231219</v>
      </c>
      <c r="G30" s="26"/>
      <c r="H30" s="48" t="s">
        <v>56</v>
      </c>
      <c r="I30" s="49">
        <v>1.0188637859179646</v>
      </c>
      <c r="J30" s="193">
        <v>0.8771929824561403</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0.3441694005368327</v>
      </c>
      <c r="F31" s="53">
        <v>4.876230241574709E-2</v>
      </c>
      <c r="G31" s="26"/>
      <c r="H31" s="192" t="s">
        <v>55</v>
      </c>
      <c r="I31" s="62">
        <v>0.8302055406613047</v>
      </c>
      <c r="J31" s="54">
        <v>0.16979445933869527</v>
      </c>
      <c r="K31" s="26"/>
      <c r="L31" s="350" t="s">
        <v>51</v>
      </c>
      <c r="M31" s="350"/>
      <c r="N31" s="350"/>
      <c r="O31" s="350"/>
      <c r="P31" s="350"/>
      <c r="Q31" s="350"/>
      <c r="R31" s="350"/>
      <c r="S31" s="350"/>
      <c r="T31" s="350"/>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1" priority="3" operator="equal">
      <formula>"△100%"</formula>
    </cfRule>
  </conditionalFormatting>
  <conditionalFormatting sqref="C19:AE19">
    <cfRule type="cellIs" dxfId="40" priority="2" operator="equal">
      <formula>"△100%"</formula>
    </cfRule>
  </conditionalFormatting>
  <conditionalFormatting sqref="I28:J28">
    <cfRule type="containsBlanks" dxfId="39" priority="4">
      <formula>LEN(TRIM(I28))=0</formula>
    </cfRule>
  </conditionalFormatting>
  <conditionalFormatting sqref="AE14">
    <cfRule type="cellIs" dxfId="3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115" zoomScaleNormal="40" zoomScaleSheetLayoutView="115" zoomScalePageLayoutView="40" workbookViewId="0">
      <selection activeCell="AQ9" sqref="AQ9"/>
    </sheetView>
  </sheetViews>
  <sheetFormatPr defaultColWidth="9.26953125" defaultRowHeight="38.25" customHeight="1"/>
  <cols>
    <col min="1" max="1" width="4.7265625" style="85" customWidth="1"/>
    <col min="2" max="3" width="8" style="85" customWidth="1"/>
    <col min="4" max="14" width="8.08984375" style="85" customWidth="1"/>
    <col min="15" max="15" width="8"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56" t="s">
        <v>118</v>
      </c>
      <c r="B1" s="356"/>
      <c r="C1" s="356"/>
      <c r="D1" s="356"/>
      <c r="E1" s="356"/>
      <c r="F1" s="356"/>
      <c r="G1" s="356"/>
      <c r="H1" s="356"/>
      <c r="I1" s="356"/>
      <c r="J1" s="356"/>
      <c r="K1" s="356"/>
      <c r="L1" s="356"/>
      <c r="M1" s="356"/>
      <c r="N1" s="356"/>
      <c r="O1" s="356"/>
      <c r="P1" s="356"/>
      <c r="Q1" s="356"/>
      <c r="R1" s="356"/>
      <c r="S1" s="356"/>
      <c r="T1" s="356"/>
      <c r="U1" s="356"/>
      <c r="V1" s="356"/>
      <c r="W1" s="356"/>
      <c r="X1" s="356"/>
      <c r="Y1" s="356"/>
      <c r="Z1" s="251"/>
      <c r="AA1" s="251"/>
      <c r="AB1" s="251"/>
      <c r="AC1" s="251"/>
      <c r="AD1" s="356" t="s">
        <v>119</v>
      </c>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251"/>
      <c r="BD1" s="251"/>
      <c r="BE1" s="251"/>
      <c r="BF1" s="251"/>
      <c r="BK1" s="298"/>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7"/>
      <c r="X2" s="267"/>
      <c r="Y2" s="351" t="s">
        <v>84</v>
      </c>
      <c r="Z2" s="351"/>
      <c r="AA2" s="351"/>
      <c r="AB2" s="351"/>
      <c r="AC2" s="351"/>
      <c r="AD2" s="132"/>
      <c r="AE2" s="132"/>
      <c r="AF2" s="132"/>
      <c r="AG2" s="132"/>
      <c r="AH2" s="132"/>
      <c r="AI2" s="132"/>
      <c r="AJ2" s="132"/>
      <c r="AK2" s="132"/>
      <c r="AL2" s="132"/>
      <c r="AM2" s="132"/>
      <c r="AN2" s="132"/>
      <c r="AO2" s="132"/>
      <c r="AP2" s="132"/>
      <c r="AQ2" s="132"/>
      <c r="AR2" s="132"/>
      <c r="AS2" s="132"/>
      <c r="AT2" s="132"/>
      <c r="AU2" s="132"/>
      <c r="AV2" s="132"/>
      <c r="AW2" s="132"/>
      <c r="AX2" s="351" t="s">
        <v>60</v>
      </c>
      <c r="AY2" s="351"/>
      <c r="AZ2" s="351"/>
      <c r="BA2" s="351"/>
      <c r="BB2" s="351"/>
      <c r="BC2" s="351"/>
      <c r="BD2" s="351"/>
      <c r="BE2" s="351"/>
      <c r="BF2" s="351"/>
      <c r="BK2" s="299"/>
    </row>
    <row r="3" spans="1:68" ht="21" customHeight="1">
      <c r="A3" s="241"/>
      <c r="B3" s="359" t="s">
        <v>107</v>
      </c>
      <c r="C3" s="360"/>
      <c r="D3" s="359" t="s">
        <v>77</v>
      </c>
      <c r="E3" s="360"/>
      <c r="F3" s="359" t="s">
        <v>79</v>
      </c>
      <c r="G3" s="360"/>
      <c r="H3" s="359" t="s">
        <v>82</v>
      </c>
      <c r="I3" s="360"/>
      <c r="J3" s="359" t="s">
        <v>86</v>
      </c>
      <c r="K3" s="360"/>
      <c r="L3" s="359" t="s">
        <v>93</v>
      </c>
      <c r="M3" s="360"/>
      <c r="N3" s="357" t="s">
        <v>105</v>
      </c>
      <c r="O3" s="358"/>
      <c r="P3" s="354" t="s">
        <v>120</v>
      </c>
      <c r="Q3" s="355"/>
      <c r="R3" s="354" t="s">
        <v>95</v>
      </c>
      <c r="S3" s="355"/>
      <c r="T3" s="354" t="s">
        <v>83</v>
      </c>
      <c r="U3" s="355"/>
      <c r="V3" s="354" t="s">
        <v>87</v>
      </c>
      <c r="W3" s="355"/>
      <c r="X3" s="354" t="s">
        <v>94</v>
      </c>
      <c r="Y3" s="355"/>
      <c r="Z3" s="352" t="s">
        <v>106</v>
      </c>
      <c r="AA3" s="353"/>
      <c r="AB3" s="352" t="s">
        <v>121</v>
      </c>
      <c r="AC3" s="353"/>
      <c r="AD3" s="241"/>
      <c r="AE3" s="134" t="s">
        <v>108</v>
      </c>
      <c r="AF3" s="135"/>
      <c r="AG3" s="134" t="s">
        <v>116</v>
      </c>
      <c r="AH3" s="135"/>
      <c r="AI3" s="134" t="s">
        <v>80</v>
      </c>
      <c r="AJ3" s="135"/>
      <c r="AK3" s="134" t="s">
        <v>81</v>
      </c>
      <c r="AL3" s="135"/>
      <c r="AM3" s="134" t="s">
        <v>85</v>
      </c>
      <c r="AN3" s="135"/>
      <c r="AO3" s="134" t="s">
        <v>99</v>
      </c>
      <c r="AP3" s="135"/>
      <c r="AQ3" s="235" t="s">
        <v>101</v>
      </c>
      <c r="AR3" s="236"/>
      <c r="AS3" s="354" t="s">
        <v>122</v>
      </c>
      <c r="AT3" s="355"/>
      <c r="AU3" s="354" t="s">
        <v>123</v>
      </c>
      <c r="AV3" s="355"/>
      <c r="AW3" s="354" t="s">
        <v>88</v>
      </c>
      <c r="AX3" s="355"/>
      <c r="AY3" s="354" t="s">
        <v>89</v>
      </c>
      <c r="AZ3" s="355"/>
      <c r="BA3" s="354" t="s">
        <v>102</v>
      </c>
      <c r="BB3" s="355"/>
      <c r="BC3" s="352" t="s">
        <v>103</v>
      </c>
      <c r="BD3" s="353"/>
      <c r="BE3" s="352" t="s">
        <v>104</v>
      </c>
      <c r="BF3" s="353"/>
      <c r="BH3" s="241"/>
      <c r="BI3" s="134" t="s">
        <v>78</v>
      </c>
      <c r="BJ3" s="297"/>
      <c r="BK3" s="299"/>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15" t="s">
        <v>61</v>
      </c>
      <c r="O4" s="316" t="s">
        <v>62</v>
      </c>
      <c r="P4" s="138" t="s">
        <v>61</v>
      </c>
      <c r="Q4" s="139" t="s">
        <v>62</v>
      </c>
      <c r="R4" s="138" t="s">
        <v>61</v>
      </c>
      <c r="S4" s="139" t="s">
        <v>62</v>
      </c>
      <c r="T4" s="138" t="s">
        <v>61</v>
      </c>
      <c r="U4" s="139" t="s">
        <v>62</v>
      </c>
      <c r="V4" s="138" t="s">
        <v>61</v>
      </c>
      <c r="W4" s="139" t="s">
        <v>62</v>
      </c>
      <c r="X4" s="138" t="s">
        <v>61</v>
      </c>
      <c r="Y4" s="139" t="s">
        <v>62</v>
      </c>
      <c r="Z4" s="239" t="s">
        <v>61</v>
      </c>
      <c r="AA4" s="238" t="s">
        <v>62</v>
      </c>
      <c r="AB4" s="239" t="s">
        <v>61</v>
      </c>
      <c r="AC4" s="238"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237" t="s">
        <v>61</v>
      </c>
      <c r="AR4" s="238" t="s">
        <v>62</v>
      </c>
      <c r="AS4" s="138" t="s">
        <v>61</v>
      </c>
      <c r="AT4" s="139" t="s">
        <v>62</v>
      </c>
      <c r="AU4" s="138" t="s">
        <v>61</v>
      </c>
      <c r="AV4" s="139" t="s">
        <v>62</v>
      </c>
      <c r="AW4" s="138" t="s">
        <v>61</v>
      </c>
      <c r="AX4" s="139" t="s">
        <v>62</v>
      </c>
      <c r="AY4" s="138" t="s">
        <v>61</v>
      </c>
      <c r="AZ4" s="139" t="s">
        <v>62</v>
      </c>
      <c r="BA4" s="138" t="s">
        <v>61</v>
      </c>
      <c r="BB4" s="139" t="s">
        <v>62</v>
      </c>
      <c r="BC4" s="239" t="s">
        <v>61</v>
      </c>
      <c r="BD4" s="238" t="s">
        <v>62</v>
      </c>
      <c r="BE4" s="239" t="s">
        <v>61</v>
      </c>
      <c r="BF4" s="238" t="s">
        <v>62</v>
      </c>
      <c r="BG4" s="66"/>
      <c r="BH4" s="136"/>
      <c r="BI4" s="140" t="s">
        <v>61</v>
      </c>
      <c r="BJ4" s="137" t="s">
        <v>62</v>
      </c>
      <c r="BK4" s="300"/>
      <c r="BL4" s="67"/>
      <c r="BM4" s="67"/>
      <c r="BN4" s="67"/>
      <c r="BO4" s="67"/>
      <c r="BP4" s="67"/>
    </row>
    <row r="5" spans="1:68" ht="33" customHeight="1">
      <c r="A5" s="141">
        <v>4</v>
      </c>
      <c r="B5" s="142">
        <v>833200</v>
      </c>
      <c r="C5" s="219">
        <f>IF(B5="","",B5)</f>
        <v>833200</v>
      </c>
      <c r="D5" s="142">
        <v>851400</v>
      </c>
      <c r="E5" s="219">
        <f>IF(D5="","",D5)</f>
        <v>851400</v>
      </c>
      <c r="F5" s="142">
        <v>77300</v>
      </c>
      <c r="G5" s="143">
        <f>IF(F5="","",F5)</f>
        <v>77300</v>
      </c>
      <c r="H5" s="142">
        <v>262600</v>
      </c>
      <c r="I5" s="143">
        <f>IF(H5="","",H5)</f>
        <v>262600</v>
      </c>
      <c r="J5" s="142">
        <v>409000</v>
      </c>
      <c r="K5" s="143">
        <f>IF(J5="","",J5)</f>
        <v>409000</v>
      </c>
      <c r="L5" s="142">
        <v>669800</v>
      </c>
      <c r="M5" s="143">
        <f>IF(L5="","",L5)</f>
        <v>669800</v>
      </c>
      <c r="N5" s="304">
        <v>752300</v>
      </c>
      <c r="O5" s="143">
        <f>IF(N5="","",N5)</f>
        <v>752300</v>
      </c>
      <c r="P5" s="258">
        <f>(D5/B5*100)-100</f>
        <v>2.1843494959193492</v>
      </c>
      <c r="Q5" s="331">
        <f>(E5/C5*100)-100</f>
        <v>2.1843494959193492</v>
      </c>
      <c r="R5" s="254">
        <f>(F5/D5*100)-100</f>
        <v>-90.920836269673487</v>
      </c>
      <c r="S5" s="68">
        <f t="shared" ref="S5:U16" si="0">(G5/E5*100)-100</f>
        <v>-90.920836269673487</v>
      </c>
      <c r="T5" s="254">
        <f t="shared" si="0"/>
        <v>239.71539456662356</v>
      </c>
      <c r="U5" s="68">
        <f t="shared" si="0"/>
        <v>239.71539456662356</v>
      </c>
      <c r="V5" s="258">
        <f t="shared" ref="V5:V16" si="1">IF(J5&gt;0,(J5/H5*100)-100,"")</f>
        <v>55.750190403655751</v>
      </c>
      <c r="W5" s="68">
        <f>IF(J5&gt;0,(K5/I5*100)-100,"")</f>
        <v>55.750190403655751</v>
      </c>
      <c r="X5" s="69">
        <f>IF(L5&gt;0,(L5/J5*100)-100,"")</f>
        <v>63.765281173594133</v>
      </c>
      <c r="Y5" s="68">
        <f>IF(L5&gt;0,(M5/K5*100)-100,"")</f>
        <v>63.765281173594133</v>
      </c>
      <c r="Z5" s="258">
        <f>IF(N5&gt;0,(N5/L5*100)-100,"")</f>
        <v>12.317109584950742</v>
      </c>
      <c r="AA5" s="331">
        <f>IF(O5&gt;0,(O5/M5*100)-100,"")</f>
        <v>12.317109584950742</v>
      </c>
      <c r="AB5" s="258">
        <f>IF(N5&gt;0,(N5/B5*100)-100,"")</f>
        <v>-9.7095535285645695</v>
      </c>
      <c r="AC5" s="68">
        <f>IF(O5&gt;0,(O5/C5*100)-100,"")</f>
        <v>-9.7095535285645695</v>
      </c>
      <c r="AD5" s="141">
        <v>1</v>
      </c>
      <c r="AE5" s="218">
        <v>704300</v>
      </c>
      <c r="AF5" s="220">
        <v>727800</v>
      </c>
      <c r="AG5" s="142">
        <v>753500</v>
      </c>
      <c r="AH5" s="240">
        <v>753500</v>
      </c>
      <c r="AI5" s="218">
        <v>727800</v>
      </c>
      <c r="AJ5" s="220">
        <v>727800</v>
      </c>
      <c r="AK5" s="142">
        <v>144000</v>
      </c>
      <c r="AL5" s="220">
        <v>144000</v>
      </c>
      <c r="AM5" s="142">
        <v>224600</v>
      </c>
      <c r="AN5" s="240">
        <v>224600</v>
      </c>
      <c r="AO5" s="142">
        <v>532200</v>
      </c>
      <c r="AP5" s="143">
        <f>IF(AO5&gt;0,(AP4+AO5),"")</f>
        <v>532200</v>
      </c>
      <c r="AQ5" s="142">
        <v>629200</v>
      </c>
      <c r="AR5" s="143">
        <f>IF(AQ5="","",AQ5)</f>
        <v>629200</v>
      </c>
      <c r="AS5" s="69">
        <f t="shared" ref="AS5:AY16" si="2">IF(AG5&gt;0,(AG5/AE5*100)-100,"")</f>
        <v>6.9856595200908771</v>
      </c>
      <c r="AT5" s="70">
        <f t="shared" si="2"/>
        <v>3.5311898873316778</v>
      </c>
      <c r="AU5" s="69">
        <f t="shared" si="2"/>
        <v>-3.4107498341074916</v>
      </c>
      <c r="AV5" s="70">
        <f t="shared" si="2"/>
        <v>-3.4107498341074916</v>
      </c>
      <c r="AW5" s="69">
        <f t="shared" si="2"/>
        <v>-80.214344600164878</v>
      </c>
      <c r="AX5" s="70">
        <f t="shared" si="2"/>
        <v>-80.214344600164878</v>
      </c>
      <c r="AY5" s="69">
        <f t="shared" si="2"/>
        <v>55.972222222222229</v>
      </c>
      <c r="AZ5" s="68">
        <f>IF(AM5&gt;0,(AN5/AL5*100)-100,"")</f>
        <v>55.972222222222229</v>
      </c>
      <c r="BA5" s="69">
        <f>IF(AO5&gt;0,(AO5/AM5*100)-100,"")</f>
        <v>136.95458593054317</v>
      </c>
      <c r="BB5" s="68">
        <f t="shared" ref="BB5:BB17" si="3">IF(AO5&gt;0,(AP5/AN5*100)-100,"")</f>
        <v>136.95458593054317</v>
      </c>
      <c r="BC5" s="69">
        <f>IF(AQ5&gt;0,(AQ5/AO5*100)-100,"")</f>
        <v>18.226230740323189</v>
      </c>
      <c r="BD5" s="70">
        <f>IF(AR5&gt;0,(AR5/AP5*100)-100,"")</f>
        <v>18.226230740323189</v>
      </c>
      <c r="BE5" s="69">
        <f t="shared" ref="BE5:BF7" si="4">IF(AQ5&gt;0,(AQ5/BI5*100)-100,"")</f>
        <v>-16.496350364963504</v>
      </c>
      <c r="BF5" s="70">
        <f t="shared" si="4"/>
        <v>-16.496350364963504</v>
      </c>
      <c r="BG5" s="67"/>
      <c r="BH5" s="141">
        <v>1</v>
      </c>
      <c r="BI5" s="218">
        <v>753500</v>
      </c>
      <c r="BJ5" s="220">
        <f>IF(BI5="","",BI5)</f>
        <v>753500</v>
      </c>
      <c r="BK5" s="301"/>
      <c r="BL5" s="71"/>
      <c r="BM5" s="71"/>
      <c r="BN5" s="71"/>
      <c r="BO5" s="71"/>
      <c r="BP5" s="71"/>
    </row>
    <row r="6" spans="1:68" ht="33" customHeight="1">
      <c r="A6" s="141">
        <v>5</v>
      </c>
      <c r="B6" s="146">
        <v>830900</v>
      </c>
      <c r="C6" s="145">
        <f>IF(B6&gt;0,(C5+B6),"")</f>
        <v>1664100</v>
      </c>
      <c r="D6" s="146">
        <v>834900</v>
      </c>
      <c r="E6" s="145">
        <f>IF(D6&gt;0,(E5+D6),"")</f>
        <v>1686300</v>
      </c>
      <c r="F6" s="146">
        <v>44000</v>
      </c>
      <c r="G6" s="145">
        <f>IF(F6&gt;0,(G5+F6),"")</f>
        <v>121300</v>
      </c>
      <c r="H6" s="259">
        <v>195200</v>
      </c>
      <c r="I6" s="145">
        <f>IF(H6&gt;0,(I5+H6),"")</f>
        <v>457800</v>
      </c>
      <c r="J6" s="259">
        <v>396800</v>
      </c>
      <c r="K6" s="145">
        <f>IF(J6&gt;0,(K5+J6),"")</f>
        <v>805800</v>
      </c>
      <c r="L6" s="259">
        <v>645200</v>
      </c>
      <c r="M6" s="145">
        <f t="shared" ref="M6:M16" si="5">IF(L6&gt;0,(M5+L6),"")</f>
        <v>1315000</v>
      </c>
      <c r="N6" s="259">
        <v>710000</v>
      </c>
      <c r="O6" s="145">
        <f t="shared" ref="O6:O16" si="6">IF(N6&gt;0,(O5+N6),"")</f>
        <v>1462300</v>
      </c>
      <c r="P6" s="72">
        <f t="shared" ref="P6:R16" si="7">(D6/B6*100)-100</f>
        <v>0.48140570465760391</v>
      </c>
      <c r="Q6" s="73">
        <f t="shared" si="7"/>
        <v>1.3340544438435131</v>
      </c>
      <c r="R6" s="72">
        <f t="shared" si="7"/>
        <v>-94.729907773386032</v>
      </c>
      <c r="S6" s="73">
        <f t="shared" si="0"/>
        <v>-92.806736642353087</v>
      </c>
      <c r="T6" s="72">
        <f t="shared" si="0"/>
        <v>343.63636363636363</v>
      </c>
      <c r="U6" s="73">
        <f t="shared" si="0"/>
        <v>277.4113767518549</v>
      </c>
      <c r="V6" s="72">
        <f t="shared" si="1"/>
        <v>103.27868852459017</v>
      </c>
      <c r="W6" s="95">
        <f t="shared" ref="W6:W16" si="8">IF(J6&gt;0,(K6/I6*100)-100,"")</f>
        <v>76.015727391874179</v>
      </c>
      <c r="X6" s="72">
        <f t="shared" ref="X6:X16" si="9">IF(L6&gt;0,(L6/J6*100)-100,"")</f>
        <v>62.600806451612897</v>
      </c>
      <c r="Y6" s="95">
        <f t="shared" ref="Y6:Y16" si="10">IF(L6&gt;0,(M6/K6*100)-100,"")</f>
        <v>63.191859022089858</v>
      </c>
      <c r="Z6" s="254">
        <f>IF(N6&gt;0,(N6/L6*100)-100,"")</f>
        <v>10.043397396156223</v>
      </c>
      <c r="AA6" s="68">
        <f>IF(N6&gt;0,(O6/M6*100)-100,"")</f>
        <v>11.201520912547537</v>
      </c>
      <c r="AB6" s="332">
        <f>IF(N6&gt;0,(N6/B6*100)-100,"")</f>
        <v>-14.550487423275968</v>
      </c>
      <c r="AC6" s="95">
        <f t="shared" ref="AC6:AC17" si="11">IF(O6&gt;0,(O6/E6*100)-100,"")</f>
        <v>-13.283520132835207</v>
      </c>
      <c r="AD6" s="141">
        <v>2</v>
      </c>
      <c r="AE6" s="146">
        <v>711400</v>
      </c>
      <c r="AF6" s="145">
        <f>IF(AE6&gt;0,(AF5+AE6),"")</f>
        <v>1439200</v>
      </c>
      <c r="AG6" s="231">
        <v>772200</v>
      </c>
      <c r="AH6" s="232">
        <f>IF(AG6&gt;0,(AH5+AG6),"")</f>
        <v>1525700</v>
      </c>
      <c r="AI6" s="146">
        <v>590900</v>
      </c>
      <c r="AJ6" s="144">
        <v>1318700</v>
      </c>
      <c r="AK6" s="231">
        <v>118800</v>
      </c>
      <c r="AL6" s="144">
        <v>262800</v>
      </c>
      <c r="AM6" s="259">
        <v>179200</v>
      </c>
      <c r="AN6" s="232">
        <v>403800</v>
      </c>
      <c r="AO6" s="259">
        <v>597900</v>
      </c>
      <c r="AP6" s="145">
        <f t="shared" ref="AP6:AP16" si="12">IF(AO6&gt;0,(AP5+AO6),"")</f>
        <v>1130100</v>
      </c>
      <c r="AQ6" s="259">
        <v>719200</v>
      </c>
      <c r="AR6" s="145">
        <f>IF(AQ6&gt;0,(AR5+AQ6),"")</f>
        <v>1348400</v>
      </c>
      <c r="AS6" s="72">
        <f>IF(AG6&gt;0,(AG6/AE6*100)-100,"")</f>
        <v>8.5465279730109671</v>
      </c>
      <c r="AT6" s="95">
        <f t="shared" si="2"/>
        <v>6.0102834908282432</v>
      </c>
      <c r="AU6" s="72">
        <f>IF(AI6&gt;0,(AI6/AG6*100)-100,"")</f>
        <v>-23.478373478373484</v>
      </c>
      <c r="AV6" s="95">
        <f t="shared" si="2"/>
        <v>-13.567542767254366</v>
      </c>
      <c r="AW6" s="72">
        <f>IF(AK6&gt;0,(AK6/AI6*100)-100,"")</f>
        <v>-79.895075308850906</v>
      </c>
      <c r="AX6" s="95">
        <f t="shared" si="2"/>
        <v>-80.071282323500412</v>
      </c>
      <c r="AY6" s="72">
        <f t="shared" si="2"/>
        <v>50.841750841750837</v>
      </c>
      <c r="AZ6" s="95">
        <f t="shared" ref="AZ6:AZ16" si="13">IF(AM6&gt;0,(AN6/AL6*100)-100,"")</f>
        <v>53.652968036529671</v>
      </c>
      <c r="BA6" s="72">
        <f>IF(AO6&gt;0,(AO6/AM6*100)-100,"")</f>
        <v>233.64955357142856</v>
      </c>
      <c r="BB6" s="95">
        <f t="shared" si="3"/>
        <v>179.86627043090635</v>
      </c>
      <c r="BC6" s="72">
        <f t="shared" ref="BC6:BC16" si="14">IF(AQ6&gt;0,(AQ6/AO6*100)-100,"")</f>
        <v>20.287673524000667</v>
      </c>
      <c r="BD6" s="73">
        <f>IF(AR6&gt;0,(AR6/AP6*100)-100,"")</f>
        <v>19.316874612866116</v>
      </c>
      <c r="BE6" s="72">
        <f t="shared" si="4"/>
        <v>-6.8635068635068563</v>
      </c>
      <c r="BF6" s="73">
        <f t="shared" si="4"/>
        <v>-11.620895326735265</v>
      </c>
      <c r="BG6" s="67"/>
      <c r="BH6" s="141">
        <v>2</v>
      </c>
      <c r="BI6" s="146">
        <v>772200</v>
      </c>
      <c r="BJ6" s="144">
        <f>IF(BI6&gt;0,(BJ5+BI6),"")</f>
        <v>1525700</v>
      </c>
      <c r="BK6" s="301"/>
      <c r="BL6" s="71"/>
      <c r="BM6" s="71"/>
      <c r="BN6" s="71"/>
      <c r="BO6" s="71"/>
      <c r="BP6" s="71"/>
    </row>
    <row r="7" spans="1:68" ht="33" customHeight="1">
      <c r="A7" s="141">
        <v>6</v>
      </c>
      <c r="B7" s="146">
        <v>809700</v>
      </c>
      <c r="C7" s="145">
        <f t="shared" ref="C7:C16" si="15">IF(B7&gt;0,(C6+B7),"")</f>
        <v>2473800</v>
      </c>
      <c r="D7" s="146">
        <v>868200</v>
      </c>
      <c r="E7" s="145">
        <f t="shared" ref="E7:E16" si="16">IF(D7&gt;0,(E6+D7),"")</f>
        <v>2554500</v>
      </c>
      <c r="F7" s="146">
        <v>144100</v>
      </c>
      <c r="G7" s="145">
        <f t="shared" ref="G7:G16" si="17">IF(F7&gt;0,(G6+F7),"")</f>
        <v>265400</v>
      </c>
      <c r="H7" s="259">
        <v>162900</v>
      </c>
      <c r="I7" s="145">
        <f t="shared" ref="I7:I16" si="18">IF(H7&gt;0,(I6+H7),"")</f>
        <v>620700</v>
      </c>
      <c r="J7" s="259">
        <v>448500</v>
      </c>
      <c r="K7" s="145">
        <f t="shared" ref="K7:K16" si="19">IF(J7&gt;0,(K6+J7),"")</f>
        <v>1254300</v>
      </c>
      <c r="L7" s="259">
        <v>663400</v>
      </c>
      <c r="M7" s="145">
        <f t="shared" si="5"/>
        <v>1978400</v>
      </c>
      <c r="N7" s="259"/>
      <c r="O7" s="145" t="str">
        <f t="shared" si="6"/>
        <v/>
      </c>
      <c r="P7" s="72">
        <f t="shared" si="7"/>
        <v>7.2248981104112744</v>
      </c>
      <c r="Q7" s="73">
        <f t="shared" si="7"/>
        <v>3.2621877273829796</v>
      </c>
      <c r="R7" s="332">
        <f t="shared" si="7"/>
        <v>-83.402441833678878</v>
      </c>
      <c r="S7" s="73">
        <f t="shared" si="0"/>
        <v>-89.610491289880599</v>
      </c>
      <c r="T7" s="72">
        <f t="shared" si="0"/>
        <v>13.046495489243568</v>
      </c>
      <c r="U7" s="73">
        <f t="shared" si="0"/>
        <v>133.87339864355687</v>
      </c>
      <c r="V7" s="72">
        <f t="shared" si="1"/>
        <v>175.3222836095764</v>
      </c>
      <c r="W7" s="95">
        <f t="shared" si="8"/>
        <v>102.07829869502177</v>
      </c>
      <c r="X7" s="72">
        <f t="shared" si="9"/>
        <v>47.915273132664424</v>
      </c>
      <c r="Y7" s="95">
        <f t="shared" si="10"/>
        <v>57.729410826755952</v>
      </c>
      <c r="Z7" s="72"/>
      <c r="AA7" s="309"/>
      <c r="AB7" s="72" t="str">
        <f t="shared" ref="AB7:AB16" si="20">IF(N7&gt;0,(N7/B7*100)-100,"")</f>
        <v/>
      </c>
      <c r="AC7" s="313" t="str">
        <f t="shared" si="11"/>
        <v/>
      </c>
      <c r="AD7" s="141">
        <v>3</v>
      </c>
      <c r="AE7" s="147">
        <v>837400</v>
      </c>
      <c r="AF7" s="145">
        <f t="shared" ref="AF7:AF16" si="21">IF(AE7&gt;0,(AF6+AE7),"")</f>
        <v>2276600</v>
      </c>
      <c r="AG7" s="243">
        <v>884000</v>
      </c>
      <c r="AH7" s="144">
        <f t="shared" ref="AH7:AH16" si="22">IF(AG7&gt;0,(AH6+AG7),"")</f>
        <v>2409700</v>
      </c>
      <c r="AI7" s="147">
        <v>396300</v>
      </c>
      <c r="AJ7" s="144">
        <v>1715000</v>
      </c>
      <c r="AK7" s="243">
        <v>299200</v>
      </c>
      <c r="AL7" s="144">
        <v>562000</v>
      </c>
      <c r="AM7" s="259">
        <v>415700</v>
      </c>
      <c r="AN7" s="144">
        <v>819500</v>
      </c>
      <c r="AO7" s="259">
        <v>766200</v>
      </c>
      <c r="AP7" s="145">
        <f t="shared" si="12"/>
        <v>1896300</v>
      </c>
      <c r="AQ7" s="259">
        <v>845100</v>
      </c>
      <c r="AR7" s="145">
        <f>IF(AQ7&gt;0,(AR6+AQ7),"")</f>
        <v>2193500</v>
      </c>
      <c r="AS7" s="72">
        <f t="shared" ref="AS7:AS16" si="23">IF(AG7&gt;0,(AG7/AE7*100)-100,"")</f>
        <v>5.5648435634105624</v>
      </c>
      <c r="AT7" s="95">
        <f t="shared" si="2"/>
        <v>5.8464376702099514</v>
      </c>
      <c r="AU7" s="72">
        <f t="shared" si="2"/>
        <v>-55.16968325791855</v>
      </c>
      <c r="AV7" s="95">
        <f t="shared" si="2"/>
        <v>-28.829314852471271</v>
      </c>
      <c r="AW7" s="72">
        <f t="shared" si="2"/>
        <v>-24.501640171587184</v>
      </c>
      <c r="AX7" s="95">
        <f t="shared" si="2"/>
        <v>-67.230320699708457</v>
      </c>
      <c r="AY7" s="72">
        <f t="shared" si="2"/>
        <v>38.93716577540107</v>
      </c>
      <c r="AZ7" s="95">
        <f t="shared" si="13"/>
        <v>45.818505338078296</v>
      </c>
      <c r="BA7" s="72">
        <f>IF(AO7&gt;0,(AO7/AM7*100)-100,"")</f>
        <v>84.315612220351227</v>
      </c>
      <c r="BB7" s="95">
        <f t="shared" si="3"/>
        <v>131.39719341061621</v>
      </c>
      <c r="BC7" s="72">
        <f t="shared" si="14"/>
        <v>10.297572435395466</v>
      </c>
      <c r="BD7" s="73">
        <f>IF(AR7&gt;0,(AR7/AP7*100)-100,"")</f>
        <v>15.672625639403037</v>
      </c>
      <c r="BE7" s="72">
        <f t="shared" si="4"/>
        <v>-4.4004524886877761</v>
      </c>
      <c r="BF7" s="73">
        <f t="shared" si="4"/>
        <v>-8.9720712121840904</v>
      </c>
      <c r="BH7" s="141">
        <v>3</v>
      </c>
      <c r="BI7" s="147">
        <v>884000</v>
      </c>
      <c r="BJ7" s="144">
        <f t="shared" ref="BJ7:BJ16" si="24">IF(BI7&gt;0,(BJ6+BI7),"")</f>
        <v>2409700</v>
      </c>
      <c r="BK7" s="299"/>
      <c r="BN7" s="66"/>
      <c r="BO7" s="66"/>
    </row>
    <row r="8" spans="1:68" ht="33" customHeight="1">
      <c r="A8" s="141">
        <v>7</v>
      </c>
      <c r="B8" s="146">
        <v>885800</v>
      </c>
      <c r="C8" s="145">
        <f t="shared" si="15"/>
        <v>3359600</v>
      </c>
      <c r="D8" s="146">
        <v>963600</v>
      </c>
      <c r="E8" s="145">
        <f t="shared" si="16"/>
        <v>3518100</v>
      </c>
      <c r="F8" s="146">
        <v>277300</v>
      </c>
      <c r="G8" s="145">
        <f t="shared" si="17"/>
        <v>542700</v>
      </c>
      <c r="H8" s="259">
        <v>250400</v>
      </c>
      <c r="I8" s="145">
        <f t="shared" si="18"/>
        <v>871100</v>
      </c>
      <c r="J8" s="259">
        <v>607800</v>
      </c>
      <c r="K8" s="145">
        <f t="shared" si="19"/>
        <v>1862100</v>
      </c>
      <c r="L8" s="259">
        <v>778800</v>
      </c>
      <c r="M8" s="145">
        <f t="shared" si="5"/>
        <v>2757200</v>
      </c>
      <c r="N8" s="259"/>
      <c r="O8" s="145" t="str">
        <f t="shared" si="6"/>
        <v/>
      </c>
      <c r="P8" s="72">
        <f t="shared" si="7"/>
        <v>8.7830209979679523</v>
      </c>
      <c r="Q8" s="73">
        <f t="shared" si="7"/>
        <v>4.7178235504226791</v>
      </c>
      <c r="R8" s="72">
        <f t="shared" si="7"/>
        <v>-71.222498962224989</v>
      </c>
      <c r="S8" s="73">
        <f t="shared" si="0"/>
        <v>-84.574059861857251</v>
      </c>
      <c r="T8" s="72">
        <f t="shared" si="0"/>
        <v>-9.7006851785070296</v>
      </c>
      <c r="U8" s="73">
        <f t="shared" si="0"/>
        <v>60.512253547079411</v>
      </c>
      <c r="V8" s="72">
        <f t="shared" si="1"/>
        <v>142.73162939297123</v>
      </c>
      <c r="W8" s="95">
        <f t="shared" si="8"/>
        <v>113.76420617609918</v>
      </c>
      <c r="X8" s="72">
        <f t="shared" si="9"/>
        <v>28.13425468904245</v>
      </c>
      <c r="Y8" s="95">
        <f t="shared" si="10"/>
        <v>48.069384028784725</v>
      </c>
      <c r="Z8" s="72"/>
      <c r="AA8" s="309"/>
      <c r="AB8" s="72" t="str">
        <f t="shared" si="20"/>
        <v/>
      </c>
      <c r="AC8" s="95" t="str">
        <f t="shared" si="11"/>
        <v/>
      </c>
      <c r="AD8" s="141">
        <v>4</v>
      </c>
      <c r="AE8" s="146">
        <v>833200</v>
      </c>
      <c r="AF8" s="145">
        <f t="shared" si="21"/>
        <v>3109800</v>
      </c>
      <c r="AG8" s="231">
        <v>851400</v>
      </c>
      <c r="AH8" s="144">
        <f t="shared" si="22"/>
        <v>3261100</v>
      </c>
      <c r="AI8" s="146">
        <v>77300</v>
      </c>
      <c r="AJ8" s="144">
        <v>1792300</v>
      </c>
      <c r="AK8" s="231">
        <v>262600</v>
      </c>
      <c r="AL8" s="144">
        <v>824600</v>
      </c>
      <c r="AM8" s="259">
        <v>409000</v>
      </c>
      <c r="AN8" s="144">
        <v>1228500</v>
      </c>
      <c r="AO8" s="259">
        <v>669800</v>
      </c>
      <c r="AP8" s="145">
        <f t="shared" si="12"/>
        <v>2566100</v>
      </c>
      <c r="AQ8" s="259">
        <v>752300</v>
      </c>
      <c r="AR8" s="145">
        <f t="shared" ref="AR8:AR14" si="25">IF(AQ8&gt;0,(AR7+AQ8),"")</f>
        <v>2945800</v>
      </c>
      <c r="AS8" s="72">
        <f t="shared" si="23"/>
        <v>2.1843494959193492</v>
      </c>
      <c r="AT8" s="95">
        <f t="shared" si="2"/>
        <v>4.8652646472441887</v>
      </c>
      <c r="AU8" s="72">
        <f t="shared" si="2"/>
        <v>-90.920836269673487</v>
      </c>
      <c r="AV8" s="95">
        <f t="shared" si="2"/>
        <v>-45.040017172119839</v>
      </c>
      <c r="AW8" s="72">
        <f t="shared" si="2"/>
        <v>239.71539456662356</v>
      </c>
      <c r="AX8" s="95">
        <f t="shared" si="2"/>
        <v>-53.992077219215531</v>
      </c>
      <c r="AY8" s="72">
        <f t="shared" si="2"/>
        <v>55.750190403655751</v>
      </c>
      <c r="AZ8" s="95">
        <f t="shared" si="13"/>
        <v>48.981324278438024</v>
      </c>
      <c r="BA8" s="72">
        <f>IF(AO8&gt;0,(AO8/AM8*100)-100,"")</f>
        <v>63.765281173594133</v>
      </c>
      <c r="BB8" s="95">
        <f t="shared" si="3"/>
        <v>108.88074888074888</v>
      </c>
      <c r="BC8" s="72">
        <f>IF(AQ8&gt;0,(AQ8/AO8*100)-100,"")</f>
        <v>12.317109584950742</v>
      </c>
      <c r="BD8" s="73">
        <f>IF(AR8&gt;0,(AR8/AP8*100)-100,"")</f>
        <v>14.796773313588702</v>
      </c>
      <c r="BE8" s="72">
        <f>IF(AQ8&gt;0,(AQ8/BI8*100)-100,"")</f>
        <v>-11.639652337326751</v>
      </c>
      <c r="BF8" s="73">
        <f>IF(AR8&gt;0,(AR8/BJ8*100)-100,"")</f>
        <v>-9.6685167581490958</v>
      </c>
      <c r="BG8" s="67"/>
      <c r="BH8" s="141">
        <v>4</v>
      </c>
      <c r="BI8" s="146">
        <v>851400</v>
      </c>
      <c r="BJ8" s="144">
        <f t="shared" si="24"/>
        <v>3261100</v>
      </c>
      <c r="BK8" s="300"/>
      <c r="BL8" s="67"/>
      <c r="BM8" s="67"/>
      <c r="BN8" s="67"/>
      <c r="BO8" s="67"/>
    </row>
    <row r="9" spans="1:68" ht="33" customHeight="1">
      <c r="A9" s="141">
        <v>8</v>
      </c>
      <c r="B9" s="146">
        <v>1041500</v>
      </c>
      <c r="C9" s="145">
        <f t="shared" si="15"/>
        <v>4401100</v>
      </c>
      <c r="D9" s="146">
        <v>1021200</v>
      </c>
      <c r="E9" s="145">
        <f t="shared" si="16"/>
        <v>4539300</v>
      </c>
      <c r="F9" s="146">
        <v>202800</v>
      </c>
      <c r="G9" s="145">
        <f t="shared" si="17"/>
        <v>745500</v>
      </c>
      <c r="H9" s="259">
        <v>288200</v>
      </c>
      <c r="I9" s="145">
        <f t="shared" si="18"/>
        <v>1159300</v>
      </c>
      <c r="J9" s="259">
        <v>640800</v>
      </c>
      <c r="K9" s="145">
        <f t="shared" si="19"/>
        <v>2502900</v>
      </c>
      <c r="L9" s="259">
        <v>728600</v>
      </c>
      <c r="M9" s="145">
        <f t="shared" si="5"/>
        <v>3485800</v>
      </c>
      <c r="N9" s="259"/>
      <c r="O9" s="145" t="str">
        <f t="shared" si="6"/>
        <v/>
      </c>
      <c r="P9" s="72">
        <f t="shared" si="7"/>
        <v>-1.9491118578972646</v>
      </c>
      <c r="Q9" s="73">
        <f t="shared" si="7"/>
        <v>3.14012405989412</v>
      </c>
      <c r="R9" s="72">
        <f t="shared" si="7"/>
        <v>-80.141010575793189</v>
      </c>
      <c r="S9" s="73">
        <f t="shared" si="0"/>
        <v>-83.576762937016724</v>
      </c>
      <c r="T9" s="72">
        <f t="shared" si="0"/>
        <v>42.110453648915183</v>
      </c>
      <c r="U9" s="73">
        <f t="shared" si="0"/>
        <v>55.506371562709603</v>
      </c>
      <c r="V9" s="72">
        <f t="shared" si="1"/>
        <v>122.34559333795977</v>
      </c>
      <c r="W9" s="95">
        <f t="shared" si="8"/>
        <v>115.89752436815323</v>
      </c>
      <c r="X9" s="72">
        <f t="shared" si="9"/>
        <v>13.7016229712859</v>
      </c>
      <c r="Y9" s="95">
        <f t="shared" si="10"/>
        <v>39.27044628231252</v>
      </c>
      <c r="Z9" s="72"/>
      <c r="AA9" s="309"/>
      <c r="AB9" s="72" t="str">
        <f t="shared" si="20"/>
        <v/>
      </c>
      <c r="AC9" s="95" t="str">
        <f t="shared" si="11"/>
        <v/>
      </c>
      <c r="AD9" s="141">
        <v>5</v>
      </c>
      <c r="AE9" s="146">
        <v>830900</v>
      </c>
      <c r="AF9" s="145">
        <f t="shared" si="21"/>
        <v>3940700</v>
      </c>
      <c r="AG9" s="146">
        <v>834900</v>
      </c>
      <c r="AH9" s="144">
        <f t="shared" si="22"/>
        <v>4096000</v>
      </c>
      <c r="AI9" s="146">
        <v>44000</v>
      </c>
      <c r="AJ9" s="144">
        <v>1836300</v>
      </c>
      <c r="AK9" s="146">
        <v>195200</v>
      </c>
      <c r="AL9" s="144">
        <v>1019800</v>
      </c>
      <c r="AM9" s="259">
        <v>396800</v>
      </c>
      <c r="AN9" s="144">
        <v>1625300</v>
      </c>
      <c r="AO9" s="259">
        <v>645200</v>
      </c>
      <c r="AP9" s="145">
        <f t="shared" si="12"/>
        <v>3211300</v>
      </c>
      <c r="AQ9" s="259">
        <v>710000</v>
      </c>
      <c r="AR9" s="145">
        <f t="shared" si="25"/>
        <v>3655800</v>
      </c>
      <c r="AS9" s="72">
        <f t="shared" si="23"/>
        <v>0.48140570465760391</v>
      </c>
      <c r="AT9" s="95">
        <f t="shared" si="2"/>
        <v>3.940924201284048</v>
      </c>
      <c r="AU9" s="72">
        <f t="shared" si="2"/>
        <v>-94.729907773386032</v>
      </c>
      <c r="AV9" s="95">
        <f t="shared" si="2"/>
        <v>-55.16845703125</v>
      </c>
      <c r="AW9" s="72">
        <f t="shared" si="2"/>
        <v>343.63636363636363</v>
      </c>
      <c r="AX9" s="95">
        <f t="shared" si="2"/>
        <v>-44.464412133093724</v>
      </c>
      <c r="AY9" s="72">
        <f>IF(AM9&gt;0,(AM9/AK9*100)-100,"")</f>
        <v>103.27868852459017</v>
      </c>
      <c r="AZ9" s="95">
        <f>IF(AM9&gt;0,(AN9/AL9*100)-100,"")</f>
        <v>59.374387134732302</v>
      </c>
      <c r="BA9" s="72">
        <f>IF(AO9&gt;0,(AO9/AM9*100)-100,"")</f>
        <v>62.600806451612897</v>
      </c>
      <c r="BB9" s="95">
        <f t="shared" si="3"/>
        <v>97.581984864332725</v>
      </c>
      <c r="BC9" s="311">
        <f>IF(AQ9&gt;0,(AQ9/AO9*100)-100,"")</f>
        <v>10.043397396156223</v>
      </c>
      <c r="BD9" s="312">
        <f>IF(AR9&gt;0,(AR9/AP9*100)-100,"")</f>
        <v>13.841746333260673</v>
      </c>
      <c r="BE9" s="311">
        <f>IF(AQ9&gt;0,(AQ9/BI9*100)-100,"")</f>
        <v>-14.959875434183729</v>
      </c>
      <c r="BF9" s="312">
        <f>IF(AR9&gt;0,(AR9/BJ9*100)-100,"")</f>
        <v>-10.7470703125</v>
      </c>
      <c r="BH9" s="141">
        <v>5</v>
      </c>
      <c r="BI9" s="146">
        <v>834900</v>
      </c>
      <c r="BJ9" s="144">
        <f t="shared" si="24"/>
        <v>4096000</v>
      </c>
      <c r="BK9" s="299"/>
    </row>
    <row r="10" spans="1:68" ht="33" customHeight="1">
      <c r="A10" s="141">
        <v>9</v>
      </c>
      <c r="B10" s="146">
        <v>801500</v>
      </c>
      <c r="C10" s="145">
        <f t="shared" si="15"/>
        <v>5202600</v>
      </c>
      <c r="D10" s="146">
        <v>809300</v>
      </c>
      <c r="E10" s="145">
        <f t="shared" si="16"/>
        <v>5348600</v>
      </c>
      <c r="F10" s="146">
        <v>227600</v>
      </c>
      <c r="G10" s="145">
        <f t="shared" si="17"/>
        <v>973100</v>
      </c>
      <c r="H10" s="259">
        <v>204900</v>
      </c>
      <c r="I10" s="145">
        <f t="shared" si="18"/>
        <v>1364200</v>
      </c>
      <c r="J10" s="259">
        <v>494700</v>
      </c>
      <c r="K10" s="145">
        <f t="shared" si="19"/>
        <v>2997600</v>
      </c>
      <c r="L10" s="259">
        <v>710100</v>
      </c>
      <c r="M10" s="145">
        <f t="shared" si="5"/>
        <v>4195900</v>
      </c>
      <c r="N10" s="259"/>
      <c r="O10" s="145" t="str">
        <f t="shared" si="6"/>
        <v/>
      </c>
      <c r="P10" s="72">
        <f t="shared" si="7"/>
        <v>0.97317529631939692</v>
      </c>
      <c r="Q10" s="73">
        <f t="shared" si="7"/>
        <v>2.8062891631107476</v>
      </c>
      <c r="R10" s="72">
        <f t="shared" si="7"/>
        <v>-71.876930680835287</v>
      </c>
      <c r="S10" s="73">
        <f t="shared" si="0"/>
        <v>-81.806454025352423</v>
      </c>
      <c r="T10" s="72">
        <f t="shared" si="0"/>
        <v>-9.9736379613356831</v>
      </c>
      <c r="U10" s="73">
        <f t="shared" si="0"/>
        <v>40.191141712054275</v>
      </c>
      <c r="V10" s="72">
        <f t="shared" si="1"/>
        <v>141.43484626647145</v>
      </c>
      <c r="W10" s="95">
        <f t="shared" si="8"/>
        <v>119.73317695352588</v>
      </c>
      <c r="X10" s="72">
        <f t="shared" si="9"/>
        <v>43.541540327471182</v>
      </c>
      <c r="Y10" s="95">
        <f t="shared" si="10"/>
        <v>39.975313584200705</v>
      </c>
      <c r="Z10" s="72"/>
      <c r="AA10" s="309"/>
      <c r="AB10" s="72" t="str">
        <f t="shared" si="20"/>
        <v/>
      </c>
      <c r="AC10" s="95" t="str">
        <f t="shared" si="11"/>
        <v/>
      </c>
      <c r="AD10" s="141">
        <v>6</v>
      </c>
      <c r="AE10" s="146">
        <v>809700</v>
      </c>
      <c r="AF10" s="145">
        <f t="shared" si="21"/>
        <v>4750400</v>
      </c>
      <c r="AG10" s="146">
        <v>868200</v>
      </c>
      <c r="AH10" s="144">
        <f t="shared" si="22"/>
        <v>4964200</v>
      </c>
      <c r="AI10" s="146">
        <v>144100</v>
      </c>
      <c r="AJ10" s="144">
        <v>1980400</v>
      </c>
      <c r="AK10" s="146">
        <v>162900</v>
      </c>
      <c r="AL10" s="144">
        <v>1182700</v>
      </c>
      <c r="AM10" s="259">
        <v>448500</v>
      </c>
      <c r="AN10" s="144">
        <v>2073800</v>
      </c>
      <c r="AO10" s="259">
        <v>663400</v>
      </c>
      <c r="AP10" s="145">
        <f t="shared" si="12"/>
        <v>3874700</v>
      </c>
      <c r="AQ10" s="259" t="str">
        <f>IF(AD10-[15]月報第１表!$K$21=0,[15]月報第１表!$C$8,"")</f>
        <v/>
      </c>
      <c r="AR10" s="145" t="str">
        <f t="shared" si="25"/>
        <v/>
      </c>
      <c r="AS10" s="72">
        <f t="shared" si="23"/>
        <v>7.2248981104112744</v>
      </c>
      <c r="AT10" s="95">
        <f t="shared" si="2"/>
        <v>4.5006736274840051</v>
      </c>
      <c r="AU10" s="72">
        <f t="shared" si="2"/>
        <v>-83.402441833678878</v>
      </c>
      <c r="AV10" s="95">
        <f t="shared" si="2"/>
        <v>-60.106361548688611</v>
      </c>
      <c r="AW10" s="72">
        <f t="shared" si="2"/>
        <v>13.046495489243568</v>
      </c>
      <c r="AX10" s="95">
        <f t="shared" si="2"/>
        <v>-40.279741466370432</v>
      </c>
      <c r="AY10" s="72">
        <f t="shared" si="2"/>
        <v>175.3222836095764</v>
      </c>
      <c r="AZ10" s="95">
        <f t="shared" si="13"/>
        <v>75.344550604548914</v>
      </c>
      <c r="BA10" s="72">
        <f t="shared" ref="BA10:BA15" si="26">IF(AO10&gt;0,(AO10/AM10*100)-100,"")</f>
        <v>47.915273132664424</v>
      </c>
      <c r="BB10" s="95">
        <f t="shared" si="3"/>
        <v>86.84058250554537</v>
      </c>
      <c r="BC10" s="72" t="str">
        <f t="shared" si="14"/>
        <v/>
      </c>
      <c r="BD10" s="95" t="str">
        <f t="shared" ref="BD10:BD17" si="27">IF(AQ10&gt;0,(AR10/AP10*100)-100,"")</f>
        <v/>
      </c>
      <c r="BE10" s="72" t="str">
        <f t="shared" ref="BE10:BE16" si="28">IF(AQ10&gt;0,(AQ10/BI10*100)-100,"")</f>
        <v/>
      </c>
      <c r="BF10" s="95" t="str">
        <f t="shared" ref="BF10:BF17" si="29">IF(AQ10&gt;0,(AR10/BJ10*100)-100,"")</f>
        <v/>
      </c>
      <c r="BG10" s="71"/>
      <c r="BH10" s="141">
        <v>6</v>
      </c>
      <c r="BI10" s="146">
        <v>868200</v>
      </c>
      <c r="BJ10" s="144">
        <f t="shared" si="24"/>
        <v>4964200</v>
      </c>
      <c r="BK10" s="301"/>
      <c r="BL10" s="71"/>
      <c r="BM10" s="71"/>
      <c r="BN10" s="71"/>
      <c r="BO10" s="71"/>
    </row>
    <row r="11" spans="1:68" ht="33" customHeight="1">
      <c r="A11" s="141">
        <v>10</v>
      </c>
      <c r="B11" s="146">
        <v>849300</v>
      </c>
      <c r="C11" s="145">
        <f t="shared" si="15"/>
        <v>6051900</v>
      </c>
      <c r="D11" s="146">
        <v>851300</v>
      </c>
      <c r="E11" s="145">
        <f t="shared" si="16"/>
        <v>6199900</v>
      </c>
      <c r="F11" s="146">
        <v>341200</v>
      </c>
      <c r="G11" s="145">
        <f t="shared" si="17"/>
        <v>1314300</v>
      </c>
      <c r="H11" s="259">
        <v>299000</v>
      </c>
      <c r="I11" s="145">
        <f t="shared" si="18"/>
        <v>1663200</v>
      </c>
      <c r="J11" s="259">
        <v>630700</v>
      </c>
      <c r="K11" s="145">
        <f t="shared" si="19"/>
        <v>3628300</v>
      </c>
      <c r="L11" s="259">
        <v>788300</v>
      </c>
      <c r="M11" s="145">
        <f t="shared" si="5"/>
        <v>4984200</v>
      </c>
      <c r="N11" s="259"/>
      <c r="O11" s="145" t="str">
        <f t="shared" si="6"/>
        <v/>
      </c>
      <c r="P11" s="72">
        <f t="shared" si="7"/>
        <v>0.23548804898152298</v>
      </c>
      <c r="Q11" s="73">
        <f t="shared" si="7"/>
        <v>2.4455129793949055</v>
      </c>
      <c r="R11" s="72">
        <f t="shared" si="7"/>
        <v>-59.920122166098913</v>
      </c>
      <c r="S11" s="73">
        <f t="shared" si="0"/>
        <v>-78.801270988241754</v>
      </c>
      <c r="T11" s="72">
        <f t="shared" si="0"/>
        <v>-12.368112543962482</v>
      </c>
      <c r="U11" s="73">
        <f t="shared" si="0"/>
        <v>26.546450582058895</v>
      </c>
      <c r="V11" s="72">
        <f t="shared" si="1"/>
        <v>110.93645484949835</v>
      </c>
      <c r="W11" s="95">
        <f t="shared" si="8"/>
        <v>118.15175565175565</v>
      </c>
      <c r="X11" s="72">
        <f t="shared" si="9"/>
        <v>24.988108450927541</v>
      </c>
      <c r="Y11" s="95">
        <f t="shared" si="10"/>
        <v>37.370118237190951</v>
      </c>
      <c r="Z11" s="72"/>
      <c r="AA11" s="309"/>
      <c r="AB11" s="72" t="str">
        <f t="shared" si="20"/>
        <v/>
      </c>
      <c r="AC11" s="68" t="str">
        <f t="shared" si="11"/>
        <v/>
      </c>
      <c r="AD11" s="141">
        <v>7</v>
      </c>
      <c r="AE11" s="146">
        <v>885800</v>
      </c>
      <c r="AF11" s="145">
        <f t="shared" si="21"/>
        <v>5636200</v>
      </c>
      <c r="AG11" s="146">
        <v>963600</v>
      </c>
      <c r="AH11" s="144">
        <f t="shared" si="22"/>
        <v>5927800</v>
      </c>
      <c r="AI11" s="146">
        <v>277300</v>
      </c>
      <c r="AJ11" s="144">
        <v>2257700</v>
      </c>
      <c r="AK11" s="146">
        <v>250400</v>
      </c>
      <c r="AL11" s="144">
        <v>1433100</v>
      </c>
      <c r="AM11" s="259">
        <v>607800</v>
      </c>
      <c r="AN11" s="144">
        <v>2681600</v>
      </c>
      <c r="AO11" s="259">
        <v>778800</v>
      </c>
      <c r="AP11" s="145">
        <f t="shared" si="12"/>
        <v>4653500</v>
      </c>
      <c r="AQ11" s="259" t="str">
        <f>IF(AD11-[15]月報第１表!$K$21=0,[15]月報第１表!$C$8,"")</f>
        <v/>
      </c>
      <c r="AR11" s="145" t="str">
        <f t="shared" si="25"/>
        <v/>
      </c>
      <c r="AS11" s="72">
        <f t="shared" si="23"/>
        <v>8.7830209979679523</v>
      </c>
      <c r="AT11" s="95">
        <f t="shared" si="2"/>
        <v>5.1736985912494333</v>
      </c>
      <c r="AU11" s="72">
        <f t="shared" si="2"/>
        <v>-71.222498962224989</v>
      </c>
      <c r="AV11" s="95">
        <f t="shared" si="2"/>
        <v>-61.913357400722028</v>
      </c>
      <c r="AW11" s="72">
        <f t="shared" si="2"/>
        <v>-9.7006851785070296</v>
      </c>
      <c r="AX11" s="95">
        <f t="shared" si="2"/>
        <v>-36.523896000354341</v>
      </c>
      <c r="AY11" s="72">
        <f t="shared" si="2"/>
        <v>142.73162939297123</v>
      </c>
      <c r="AZ11" s="95">
        <f>IF(AM11&gt;0,(AN11/AL11*100)-100,"")</f>
        <v>87.118833298443946</v>
      </c>
      <c r="BA11" s="72">
        <f>IF(AO11&gt;0,(AO11/AM11*100)-100,"")</f>
        <v>28.13425468904245</v>
      </c>
      <c r="BB11" s="95">
        <f t="shared" si="3"/>
        <v>73.534457040572789</v>
      </c>
      <c r="BC11" s="285" t="str">
        <f t="shared" si="14"/>
        <v/>
      </c>
      <c r="BD11" s="286" t="str">
        <f t="shared" si="27"/>
        <v/>
      </c>
      <c r="BE11" s="285" t="str">
        <f t="shared" si="28"/>
        <v/>
      </c>
      <c r="BF11" s="286" t="str">
        <f t="shared" si="29"/>
        <v/>
      </c>
      <c r="BH11" s="141">
        <v>7</v>
      </c>
      <c r="BI11" s="146">
        <v>963600</v>
      </c>
      <c r="BJ11" s="144">
        <f t="shared" si="24"/>
        <v>5927800</v>
      </c>
      <c r="BK11" s="299"/>
    </row>
    <row r="12" spans="1:68" ht="33" customHeight="1">
      <c r="A12" s="141">
        <v>11</v>
      </c>
      <c r="B12" s="146">
        <v>795200</v>
      </c>
      <c r="C12" s="145">
        <f t="shared" si="15"/>
        <v>6847100</v>
      </c>
      <c r="D12" s="146">
        <v>799200</v>
      </c>
      <c r="E12" s="145">
        <f t="shared" si="16"/>
        <v>6999100</v>
      </c>
      <c r="F12" s="146">
        <v>381100</v>
      </c>
      <c r="G12" s="145">
        <f t="shared" si="17"/>
        <v>1695400</v>
      </c>
      <c r="H12" s="259">
        <v>368000</v>
      </c>
      <c r="I12" s="145">
        <f t="shared" si="18"/>
        <v>2031200</v>
      </c>
      <c r="J12" s="259">
        <v>615000</v>
      </c>
      <c r="K12" s="145">
        <f t="shared" si="19"/>
        <v>4243300</v>
      </c>
      <c r="L12" s="259">
        <v>688200</v>
      </c>
      <c r="M12" s="145">
        <f t="shared" si="5"/>
        <v>5672400</v>
      </c>
      <c r="N12" s="259"/>
      <c r="O12" s="145" t="str">
        <f t="shared" si="6"/>
        <v/>
      </c>
      <c r="P12" s="72">
        <f t="shared" si="7"/>
        <v>0.50301810865191499</v>
      </c>
      <c r="Q12" s="73">
        <f t="shared" si="7"/>
        <v>2.2199179214557887</v>
      </c>
      <c r="R12" s="72">
        <f t="shared" si="7"/>
        <v>-52.314814814814817</v>
      </c>
      <c r="S12" s="73">
        <f t="shared" si="0"/>
        <v>-75.776885599577085</v>
      </c>
      <c r="T12" s="72">
        <f t="shared" si="0"/>
        <v>-3.4374180005248007</v>
      </c>
      <c r="U12" s="73">
        <f t="shared" si="0"/>
        <v>19.806535330895358</v>
      </c>
      <c r="V12" s="72">
        <f t="shared" si="1"/>
        <v>67.119565217391312</v>
      </c>
      <c r="W12" s="95">
        <f t="shared" si="8"/>
        <v>108.90606538007091</v>
      </c>
      <c r="X12" s="72">
        <f t="shared" si="9"/>
        <v>11.902439024390247</v>
      </c>
      <c r="Y12" s="95">
        <f t="shared" si="10"/>
        <v>33.678976268470308</v>
      </c>
      <c r="Z12" s="72"/>
      <c r="AA12" s="309"/>
      <c r="AB12" s="72" t="str">
        <f t="shared" si="20"/>
        <v/>
      </c>
      <c r="AC12" s="95" t="str">
        <f t="shared" si="11"/>
        <v/>
      </c>
      <c r="AD12" s="141">
        <v>8</v>
      </c>
      <c r="AE12" s="146">
        <v>1041500</v>
      </c>
      <c r="AF12" s="145">
        <f t="shared" si="21"/>
        <v>6677700</v>
      </c>
      <c r="AG12" s="146">
        <v>1021200</v>
      </c>
      <c r="AH12" s="144">
        <f t="shared" si="22"/>
        <v>6949000</v>
      </c>
      <c r="AI12" s="146">
        <v>202800</v>
      </c>
      <c r="AJ12" s="144">
        <v>2460500</v>
      </c>
      <c r="AK12" s="146">
        <v>288200</v>
      </c>
      <c r="AL12" s="144">
        <v>1721300</v>
      </c>
      <c r="AM12" s="259">
        <v>640800</v>
      </c>
      <c r="AN12" s="144">
        <v>3322400</v>
      </c>
      <c r="AO12" s="259">
        <v>728600</v>
      </c>
      <c r="AP12" s="145">
        <f t="shared" si="12"/>
        <v>5382100</v>
      </c>
      <c r="AQ12" s="259" t="str">
        <f>IF(AD12-[15]月報第１表!$K$21=0,[15]月報第１表!$C$8,"")</f>
        <v/>
      </c>
      <c r="AR12" s="145" t="str">
        <f t="shared" si="25"/>
        <v/>
      </c>
      <c r="AS12" s="72">
        <f t="shared" si="23"/>
        <v>-1.9491118578972646</v>
      </c>
      <c r="AT12" s="95">
        <f t="shared" si="2"/>
        <v>4.0627761055453249</v>
      </c>
      <c r="AU12" s="72">
        <f t="shared" si="2"/>
        <v>-80.141010575793189</v>
      </c>
      <c r="AV12" s="95">
        <f t="shared" si="2"/>
        <v>-64.592027629874806</v>
      </c>
      <c r="AW12" s="72">
        <f t="shared" si="2"/>
        <v>42.110453648915183</v>
      </c>
      <c r="AX12" s="95">
        <f t="shared" si="2"/>
        <v>-30.042674253200573</v>
      </c>
      <c r="AY12" s="72">
        <f t="shared" si="2"/>
        <v>122.34559333795977</v>
      </c>
      <c r="AZ12" s="95">
        <f t="shared" si="13"/>
        <v>93.016905826991234</v>
      </c>
      <c r="BA12" s="72">
        <f t="shared" si="26"/>
        <v>13.7016229712859</v>
      </c>
      <c r="BB12" s="95">
        <f t="shared" si="3"/>
        <v>61.994341439922948</v>
      </c>
      <c r="BC12" s="285" t="str">
        <f t="shared" si="14"/>
        <v/>
      </c>
      <c r="BD12" s="286" t="str">
        <f t="shared" si="27"/>
        <v/>
      </c>
      <c r="BE12" s="285" t="str">
        <f t="shared" si="28"/>
        <v/>
      </c>
      <c r="BF12" s="286" t="str">
        <f t="shared" si="29"/>
        <v/>
      </c>
      <c r="BG12" s="71"/>
      <c r="BH12" s="141">
        <v>8</v>
      </c>
      <c r="BI12" s="146">
        <v>1021200</v>
      </c>
      <c r="BJ12" s="144">
        <f t="shared" si="24"/>
        <v>6949000</v>
      </c>
      <c r="BK12" s="301"/>
      <c r="BL12" s="71"/>
      <c r="BM12" s="71"/>
      <c r="BN12" s="71"/>
      <c r="BO12" s="71"/>
    </row>
    <row r="13" spans="1:68" ht="33" customHeight="1">
      <c r="A13" s="141">
        <v>12</v>
      </c>
      <c r="B13" s="146">
        <v>747500</v>
      </c>
      <c r="C13" s="145">
        <f t="shared" si="15"/>
        <v>7594600</v>
      </c>
      <c r="D13" s="146">
        <v>755100</v>
      </c>
      <c r="E13" s="145">
        <f t="shared" si="16"/>
        <v>7754200</v>
      </c>
      <c r="F13" s="146">
        <v>326200</v>
      </c>
      <c r="G13" s="145">
        <f t="shared" si="17"/>
        <v>2021600</v>
      </c>
      <c r="H13" s="259">
        <v>423600</v>
      </c>
      <c r="I13" s="145">
        <f t="shared" si="18"/>
        <v>2454800</v>
      </c>
      <c r="J13" s="259">
        <v>635000</v>
      </c>
      <c r="K13" s="145">
        <f t="shared" si="19"/>
        <v>4878300</v>
      </c>
      <c r="L13" s="259">
        <v>666700</v>
      </c>
      <c r="M13" s="145">
        <f t="shared" si="5"/>
        <v>6339100</v>
      </c>
      <c r="N13" s="259"/>
      <c r="O13" s="145" t="str">
        <f t="shared" si="6"/>
        <v/>
      </c>
      <c r="P13" s="72">
        <f t="shared" si="7"/>
        <v>1.0167224080267516</v>
      </c>
      <c r="Q13" s="73">
        <f t="shared" si="7"/>
        <v>2.1014931661970309</v>
      </c>
      <c r="R13" s="72">
        <f t="shared" si="7"/>
        <v>-56.800423784929151</v>
      </c>
      <c r="S13" s="73">
        <f t="shared" si="0"/>
        <v>-73.928967527275546</v>
      </c>
      <c r="T13" s="72">
        <f t="shared" si="0"/>
        <v>29.858982219497221</v>
      </c>
      <c r="U13" s="73">
        <f t="shared" si="0"/>
        <v>21.428571428571416</v>
      </c>
      <c r="V13" s="72">
        <f t="shared" si="1"/>
        <v>49.90557129367329</v>
      </c>
      <c r="W13" s="95">
        <f t="shared" si="8"/>
        <v>98.724947042528925</v>
      </c>
      <c r="X13" s="72">
        <f t="shared" si="9"/>
        <v>4.9921259842519561</v>
      </c>
      <c r="Y13" s="95">
        <f t="shared" si="10"/>
        <v>29.944857839821253</v>
      </c>
      <c r="Z13" s="72"/>
      <c r="AA13" s="309"/>
      <c r="AB13" s="72" t="str">
        <f t="shared" si="20"/>
        <v/>
      </c>
      <c r="AC13" s="95" t="str">
        <f t="shared" si="11"/>
        <v/>
      </c>
      <c r="AD13" s="141">
        <v>9</v>
      </c>
      <c r="AE13" s="146">
        <v>801500</v>
      </c>
      <c r="AF13" s="145">
        <f t="shared" si="21"/>
        <v>7479200</v>
      </c>
      <c r="AG13" s="146">
        <v>809300</v>
      </c>
      <c r="AH13" s="144">
        <f t="shared" si="22"/>
        <v>7758300</v>
      </c>
      <c r="AI13" s="146">
        <v>227600</v>
      </c>
      <c r="AJ13" s="144">
        <v>2688100</v>
      </c>
      <c r="AK13" s="146">
        <v>204900</v>
      </c>
      <c r="AL13" s="144">
        <v>1926200</v>
      </c>
      <c r="AM13" s="259">
        <v>494700</v>
      </c>
      <c r="AN13" s="144">
        <v>3817100</v>
      </c>
      <c r="AO13" s="259">
        <v>710100</v>
      </c>
      <c r="AP13" s="145">
        <f t="shared" si="12"/>
        <v>6092200</v>
      </c>
      <c r="AQ13" s="259" t="str">
        <f>IF(AD13-[15]月報第１表!$K$21=0,[15]月報第１表!$C$8,"")</f>
        <v/>
      </c>
      <c r="AR13" s="145" t="str">
        <f t="shared" si="25"/>
        <v/>
      </c>
      <c r="AS13" s="72">
        <f t="shared" si="23"/>
        <v>0.97317529631939692</v>
      </c>
      <c r="AT13" s="95">
        <f t="shared" si="2"/>
        <v>3.7316825328912273</v>
      </c>
      <c r="AU13" s="72">
        <f t="shared" si="2"/>
        <v>-71.876930680835287</v>
      </c>
      <c r="AV13" s="95">
        <f t="shared" si="2"/>
        <v>-65.351945658198318</v>
      </c>
      <c r="AW13" s="72">
        <f t="shared" si="2"/>
        <v>-9.9736379613356831</v>
      </c>
      <c r="AX13" s="95">
        <f t="shared" si="2"/>
        <v>-28.343439604181398</v>
      </c>
      <c r="AY13" s="72">
        <f t="shared" si="2"/>
        <v>141.43484626647145</v>
      </c>
      <c r="AZ13" s="95">
        <f>IF(AM13&gt;0,(AN13/AL13*100)-100,"")</f>
        <v>98.16737618108192</v>
      </c>
      <c r="BA13" s="72">
        <f t="shared" si="26"/>
        <v>43.541540327471182</v>
      </c>
      <c r="BB13" s="95">
        <f t="shared" si="3"/>
        <v>59.602839852243847</v>
      </c>
      <c r="BC13" s="285" t="str">
        <f t="shared" si="14"/>
        <v/>
      </c>
      <c r="BD13" s="286" t="str">
        <f t="shared" si="27"/>
        <v/>
      </c>
      <c r="BE13" s="285" t="str">
        <f t="shared" si="28"/>
        <v/>
      </c>
      <c r="BF13" s="286" t="str">
        <f t="shared" si="29"/>
        <v/>
      </c>
      <c r="BG13" s="71"/>
      <c r="BH13" s="141">
        <v>9</v>
      </c>
      <c r="BI13" s="146">
        <v>809300</v>
      </c>
      <c r="BJ13" s="144">
        <f t="shared" si="24"/>
        <v>7758300</v>
      </c>
      <c r="BK13" s="301"/>
      <c r="BL13" s="71"/>
      <c r="BM13" s="71"/>
      <c r="BN13" s="71"/>
      <c r="BO13" s="71"/>
    </row>
    <row r="14" spans="1:68" ht="33" customHeight="1">
      <c r="A14" s="141">
        <v>1</v>
      </c>
      <c r="B14" s="146">
        <v>753500</v>
      </c>
      <c r="C14" s="145">
        <f t="shared" si="15"/>
        <v>8348100</v>
      </c>
      <c r="D14" s="146">
        <v>727800</v>
      </c>
      <c r="E14" s="145">
        <f t="shared" si="16"/>
        <v>8482000</v>
      </c>
      <c r="F14" s="146">
        <v>144000</v>
      </c>
      <c r="G14" s="145">
        <f t="shared" si="17"/>
        <v>2165600</v>
      </c>
      <c r="H14" s="259">
        <v>224600</v>
      </c>
      <c r="I14" s="145">
        <f t="shared" si="18"/>
        <v>2679400</v>
      </c>
      <c r="J14" s="259">
        <v>532200</v>
      </c>
      <c r="K14" s="145">
        <f t="shared" si="19"/>
        <v>5410500</v>
      </c>
      <c r="L14" s="259">
        <v>629200</v>
      </c>
      <c r="M14" s="145">
        <f t="shared" si="5"/>
        <v>6968300</v>
      </c>
      <c r="N14" s="259"/>
      <c r="O14" s="145" t="str">
        <f t="shared" si="6"/>
        <v/>
      </c>
      <c r="P14" s="72">
        <f t="shared" si="7"/>
        <v>-3.4107498341074916</v>
      </c>
      <c r="Q14" s="73">
        <f t="shared" si="7"/>
        <v>1.6039577868017858</v>
      </c>
      <c r="R14" s="72">
        <f t="shared" si="7"/>
        <v>-80.214344600164878</v>
      </c>
      <c r="S14" s="73">
        <f t="shared" si="0"/>
        <v>-74.468285781655268</v>
      </c>
      <c r="T14" s="72">
        <f t="shared" si="0"/>
        <v>55.972222222222229</v>
      </c>
      <c r="U14" s="73">
        <f t="shared" si="0"/>
        <v>23.725526413003323</v>
      </c>
      <c r="V14" s="72">
        <f t="shared" si="1"/>
        <v>136.95458593054317</v>
      </c>
      <c r="W14" s="95">
        <f t="shared" si="8"/>
        <v>101.92953646338734</v>
      </c>
      <c r="X14" s="72">
        <f t="shared" si="9"/>
        <v>18.226230740323189</v>
      </c>
      <c r="Y14" s="95">
        <f t="shared" si="10"/>
        <v>28.792163386008696</v>
      </c>
      <c r="Z14" s="72"/>
      <c r="AA14" s="309"/>
      <c r="AB14" s="72" t="str">
        <f t="shared" si="20"/>
        <v/>
      </c>
      <c r="AC14" s="68" t="str">
        <f t="shared" si="11"/>
        <v/>
      </c>
      <c r="AD14" s="141">
        <v>10</v>
      </c>
      <c r="AE14" s="146">
        <v>849300</v>
      </c>
      <c r="AF14" s="145">
        <f t="shared" si="21"/>
        <v>8328500</v>
      </c>
      <c r="AG14" s="146">
        <v>851300</v>
      </c>
      <c r="AH14" s="144">
        <f t="shared" si="22"/>
        <v>8609600</v>
      </c>
      <c r="AI14" s="146">
        <v>341200</v>
      </c>
      <c r="AJ14" s="144">
        <v>3029300</v>
      </c>
      <c r="AK14" s="146">
        <v>299000</v>
      </c>
      <c r="AL14" s="144">
        <v>2225200</v>
      </c>
      <c r="AM14" s="259">
        <v>630700</v>
      </c>
      <c r="AN14" s="144">
        <v>4447800</v>
      </c>
      <c r="AO14" s="259">
        <v>788300</v>
      </c>
      <c r="AP14" s="145">
        <f t="shared" si="12"/>
        <v>6880500</v>
      </c>
      <c r="AQ14" s="259" t="str">
        <f>IF(AD14-[15]月報第１表!$K$21=0,[15]月報第１表!$C$8,"")</f>
        <v/>
      </c>
      <c r="AR14" s="145" t="str">
        <f t="shared" si="25"/>
        <v/>
      </c>
      <c r="AS14" s="72">
        <f t="shared" si="23"/>
        <v>0.23548804898152298</v>
      </c>
      <c r="AT14" s="95">
        <f t="shared" si="2"/>
        <v>3.3751575914030099</v>
      </c>
      <c r="AU14" s="72">
        <f t="shared" si="2"/>
        <v>-59.920122166098913</v>
      </c>
      <c r="AV14" s="95">
        <f t="shared" si="2"/>
        <v>-64.81485783311652</v>
      </c>
      <c r="AW14" s="72">
        <f t="shared" si="2"/>
        <v>-12.368112543962482</v>
      </c>
      <c r="AX14" s="95">
        <f t="shared" si="2"/>
        <v>-26.544086092496627</v>
      </c>
      <c r="AY14" s="72">
        <f>IF(AM14&gt;0,(AM14/AK14*100)-100,"")</f>
        <v>110.93645484949835</v>
      </c>
      <c r="AZ14" s="95">
        <f t="shared" si="13"/>
        <v>99.883156570195922</v>
      </c>
      <c r="BA14" s="72">
        <f t="shared" si="26"/>
        <v>24.988108450927541</v>
      </c>
      <c r="BB14" s="95">
        <f t="shared" si="3"/>
        <v>54.694455685957109</v>
      </c>
      <c r="BC14" s="285" t="str">
        <f t="shared" si="14"/>
        <v/>
      </c>
      <c r="BD14" s="286" t="str">
        <f t="shared" si="27"/>
        <v/>
      </c>
      <c r="BE14" s="285" t="str">
        <f t="shared" si="28"/>
        <v/>
      </c>
      <c r="BF14" s="286" t="str">
        <f t="shared" si="29"/>
        <v/>
      </c>
      <c r="BG14" s="71"/>
      <c r="BH14" s="141">
        <v>10</v>
      </c>
      <c r="BI14" s="146">
        <v>851300</v>
      </c>
      <c r="BJ14" s="144">
        <f t="shared" si="24"/>
        <v>8609600</v>
      </c>
      <c r="BK14" s="301"/>
      <c r="BL14" s="71"/>
      <c r="BM14" s="71"/>
      <c r="BN14" s="71"/>
      <c r="BO14" s="71"/>
    </row>
    <row r="15" spans="1:68" ht="33" customHeight="1">
      <c r="A15" s="141">
        <v>2</v>
      </c>
      <c r="B15" s="146">
        <v>772200</v>
      </c>
      <c r="C15" s="145">
        <f t="shared" si="15"/>
        <v>9120300</v>
      </c>
      <c r="D15" s="146">
        <v>590900</v>
      </c>
      <c r="E15" s="145">
        <f t="shared" si="16"/>
        <v>9072900</v>
      </c>
      <c r="F15" s="146">
        <v>118800</v>
      </c>
      <c r="G15" s="145">
        <f t="shared" si="17"/>
        <v>2284400</v>
      </c>
      <c r="H15" s="259">
        <v>179200</v>
      </c>
      <c r="I15" s="145">
        <f t="shared" si="18"/>
        <v>2858600</v>
      </c>
      <c r="J15" s="259">
        <v>597900</v>
      </c>
      <c r="K15" s="145">
        <f t="shared" si="19"/>
        <v>6008400</v>
      </c>
      <c r="L15" s="303">
        <v>719200</v>
      </c>
      <c r="M15" s="145">
        <f t="shared" si="5"/>
        <v>7687500</v>
      </c>
      <c r="N15" s="282"/>
      <c r="O15" s="145" t="str">
        <f t="shared" si="6"/>
        <v/>
      </c>
      <c r="P15" s="72">
        <f t="shared" si="7"/>
        <v>-23.478373478373484</v>
      </c>
      <c r="Q15" s="73">
        <f t="shared" si="7"/>
        <v>-0.5197197460609857</v>
      </c>
      <c r="R15" s="72">
        <f t="shared" si="7"/>
        <v>-79.895075308850906</v>
      </c>
      <c r="S15" s="73">
        <f t="shared" si="0"/>
        <v>-74.821721830947112</v>
      </c>
      <c r="T15" s="72">
        <f t="shared" si="0"/>
        <v>50.841750841750837</v>
      </c>
      <c r="U15" s="73">
        <f t="shared" si="0"/>
        <v>25.135703029241824</v>
      </c>
      <c r="V15" s="72">
        <f t="shared" si="1"/>
        <v>233.64955357142856</v>
      </c>
      <c r="W15" s="95">
        <f t="shared" si="8"/>
        <v>110.18680472958792</v>
      </c>
      <c r="X15" s="72">
        <f t="shared" si="9"/>
        <v>20.287673524000667</v>
      </c>
      <c r="Y15" s="95">
        <f t="shared" si="10"/>
        <v>27.945875773916512</v>
      </c>
      <c r="Z15" s="72"/>
      <c r="AA15" s="309"/>
      <c r="AB15" s="72" t="str">
        <f t="shared" si="20"/>
        <v/>
      </c>
      <c r="AC15" s="313" t="str">
        <f t="shared" si="11"/>
        <v/>
      </c>
      <c r="AD15" s="141">
        <v>11</v>
      </c>
      <c r="AE15" s="146">
        <v>795200</v>
      </c>
      <c r="AF15" s="145">
        <f t="shared" si="21"/>
        <v>9123700</v>
      </c>
      <c r="AG15" s="146">
        <v>799200</v>
      </c>
      <c r="AH15" s="144">
        <f t="shared" si="22"/>
        <v>9408800</v>
      </c>
      <c r="AI15" s="146">
        <v>381100</v>
      </c>
      <c r="AJ15" s="144">
        <v>3410400</v>
      </c>
      <c r="AK15" s="146">
        <v>368000</v>
      </c>
      <c r="AL15" s="144">
        <v>2593200</v>
      </c>
      <c r="AM15" s="259">
        <v>615000</v>
      </c>
      <c r="AN15" s="144">
        <v>5062800</v>
      </c>
      <c r="AO15" s="259">
        <v>688200</v>
      </c>
      <c r="AP15" s="145">
        <f t="shared" si="12"/>
        <v>7568700</v>
      </c>
      <c r="AQ15" s="259" t="str">
        <f>IF(AD15-[15]月報第１表!$K$21=0,[15]月報第１表!$C$8,"")</f>
        <v/>
      </c>
      <c r="AR15" s="145" t="str">
        <f>IF(AQ15&gt;0,(AR14+AQ15),"")</f>
        <v/>
      </c>
      <c r="AS15" s="72">
        <f t="shared" si="23"/>
        <v>0.50301810865191499</v>
      </c>
      <c r="AT15" s="95">
        <f t="shared" si="2"/>
        <v>3.1248287427250006</v>
      </c>
      <c r="AU15" s="72">
        <f t="shared" si="2"/>
        <v>-52.314814814814817</v>
      </c>
      <c r="AV15" s="95">
        <f t="shared" si="2"/>
        <v>-63.753082220899579</v>
      </c>
      <c r="AW15" s="72">
        <f t="shared" si="2"/>
        <v>-3.4374180005248007</v>
      </c>
      <c r="AX15" s="95">
        <f t="shared" si="2"/>
        <v>-23.961998592540468</v>
      </c>
      <c r="AY15" s="72">
        <f t="shared" si="2"/>
        <v>67.119565217391312</v>
      </c>
      <c r="AZ15" s="95">
        <f t="shared" si="13"/>
        <v>95.233688107357693</v>
      </c>
      <c r="BA15" s="72">
        <f t="shared" si="26"/>
        <v>11.902439024390247</v>
      </c>
      <c r="BB15" s="95">
        <f t="shared" si="3"/>
        <v>49.49632614363594</v>
      </c>
      <c r="BC15" s="285" t="str">
        <f t="shared" si="14"/>
        <v/>
      </c>
      <c r="BD15" s="286" t="str">
        <f t="shared" si="27"/>
        <v/>
      </c>
      <c r="BE15" s="285" t="str">
        <f t="shared" si="28"/>
        <v/>
      </c>
      <c r="BF15" s="286" t="str">
        <f t="shared" si="29"/>
        <v/>
      </c>
      <c r="BG15" s="71"/>
      <c r="BH15" s="141">
        <v>11</v>
      </c>
      <c r="BI15" s="146">
        <v>799200</v>
      </c>
      <c r="BJ15" s="144">
        <f t="shared" si="24"/>
        <v>9408800</v>
      </c>
      <c r="BK15" s="301"/>
      <c r="BL15" s="71"/>
      <c r="BM15" s="71"/>
      <c r="BN15" s="71"/>
      <c r="BO15" s="71"/>
    </row>
    <row r="16" spans="1:68" ht="33" customHeight="1">
      <c r="A16" s="141">
        <v>3</v>
      </c>
      <c r="B16" s="147">
        <v>884000</v>
      </c>
      <c r="C16" s="145">
        <f t="shared" si="15"/>
        <v>10004300</v>
      </c>
      <c r="D16" s="147">
        <v>396300</v>
      </c>
      <c r="E16" s="145">
        <f t="shared" si="16"/>
        <v>9469200</v>
      </c>
      <c r="F16" s="147">
        <v>299200</v>
      </c>
      <c r="G16" s="145">
        <f t="shared" si="17"/>
        <v>2583600</v>
      </c>
      <c r="H16" s="147">
        <v>415700</v>
      </c>
      <c r="I16" s="145">
        <f t="shared" si="18"/>
        <v>3274300</v>
      </c>
      <c r="J16" s="147">
        <v>766200</v>
      </c>
      <c r="K16" s="145">
        <f t="shared" si="19"/>
        <v>6774600</v>
      </c>
      <c r="L16" s="308">
        <v>845100</v>
      </c>
      <c r="M16" s="145">
        <f t="shared" si="5"/>
        <v>8532600</v>
      </c>
      <c r="N16" s="283"/>
      <c r="O16" s="145" t="str">
        <f t="shared" si="6"/>
        <v/>
      </c>
      <c r="P16" s="74">
        <f t="shared" si="7"/>
        <v>-55.16968325791855</v>
      </c>
      <c r="Q16" s="76">
        <f t="shared" si="7"/>
        <v>-5.348700058974643</v>
      </c>
      <c r="R16" s="74">
        <f t="shared" si="7"/>
        <v>-24.501640171587184</v>
      </c>
      <c r="S16" s="75">
        <f t="shared" si="0"/>
        <v>-72.715752122671404</v>
      </c>
      <c r="T16" s="74">
        <f t="shared" si="0"/>
        <v>38.93716577540107</v>
      </c>
      <c r="U16" s="75">
        <f t="shared" si="0"/>
        <v>26.734014553336436</v>
      </c>
      <c r="V16" s="77">
        <f t="shared" si="1"/>
        <v>84.315612220351227</v>
      </c>
      <c r="W16" s="76">
        <f t="shared" si="8"/>
        <v>106.90223864642823</v>
      </c>
      <c r="X16" s="77">
        <f t="shared" si="9"/>
        <v>10.297572435395466</v>
      </c>
      <c r="Y16" s="76">
        <f t="shared" si="10"/>
        <v>25.949871579133827</v>
      </c>
      <c r="Z16" s="77"/>
      <c r="AA16" s="310"/>
      <c r="AB16" s="77" t="str">
        <f t="shared" si="20"/>
        <v/>
      </c>
      <c r="AC16" s="76" t="str">
        <f t="shared" si="11"/>
        <v/>
      </c>
      <c r="AD16" s="141">
        <v>12</v>
      </c>
      <c r="AE16" s="146">
        <v>747500</v>
      </c>
      <c r="AF16" s="145">
        <f t="shared" si="21"/>
        <v>9871200</v>
      </c>
      <c r="AG16" s="146">
        <v>755100</v>
      </c>
      <c r="AH16" s="144">
        <f t="shared" si="22"/>
        <v>10163900</v>
      </c>
      <c r="AI16" s="146">
        <v>326200</v>
      </c>
      <c r="AJ16" s="144">
        <v>3736600</v>
      </c>
      <c r="AK16" s="146">
        <v>423600</v>
      </c>
      <c r="AL16" s="144">
        <v>3016800</v>
      </c>
      <c r="AM16" s="147">
        <v>635000</v>
      </c>
      <c r="AN16" s="144">
        <v>5697800</v>
      </c>
      <c r="AO16" s="147">
        <v>666700</v>
      </c>
      <c r="AP16" s="145">
        <f t="shared" si="12"/>
        <v>8235400</v>
      </c>
      <c r="AQ16" s="147" t="str">
        <f>IF(AD16-[15]月報第１表!$K$21=0,[15]月報第１表!$C$8,"")</f>
        <v/>
      </c>
      <c r="AR16" s="145" t="str">
        <f>IF(AQ16&gt;0,(AR15+AQ16),"")</f>
        <v/>
      </c>
      <c r="AS16" s="77">
        <f t="shared" si="23"/>
        <v>1.0167224080267516</v>
      </c>
      <c r="AT16" s="76">
        <f t="shared" si="2"/>
        <v>2.9651916686927535</v>
      </c>
      <c r="AU16" s="77">
        <f t="shared" si="2"/>
        <v>-56.800423784929151</v>
      </c>
      <c r="AV16" s="76">
        <f t="shared" si="2"/>
        <v>-63.236552898001754</v>
      </c>
      <c r="AW16" s="77">
        <f t="shared" si="2"/>
        <v>29.858982219497221</v>
      </c>
      <c r="AX16" s="76">
        <f t="shared" si="2"/>
        <v>-19.263501578975536</v>
      </c>
      <c r="AY16" s="77">
        <f t="shared" si="2"/>
        <v>49.90557129367329</v>
      </c>
      <c r="AZ16" s="76">
        <f t="shared" si="13"/>
        <v>88.869000265181654</v>
      </c>
      <c r="BA16" s="77">
        <f>IF(AO16&gt;0,(AO16/AM16*100)-100,"")</f>
        <v>4.9921259842519561</v>
      </c>
      <c r="BB16" s="76">
        <f t="shared" si="3"/>
        <v>44.536487767208399</v>
      </c>
      <c r="BC16" s="290" t="str">
        <f t="shared" si="14"/>
        <v/>
      </c>
      <c r="BD16" s="291" t="str">
        <f t="shared" si="27"/>
        <v/>
      </c>
      <c r="BE16" s="290" t="str">
        <f t="shared" si="28"/>
        <v/>
      </c>
      <c r="BF16" s="291" t="str">
        <f t="shared" si="29"/>
        <v/>
      </c>
      <c r="BG16" s="71"/>
      <c r="BH16" s="141">
        <v>12</v>
      </c>
      <c r="BI16" s="146">
        <v>755100</v>
      </c>
      <c r="BJ16" s="144">
        <f t="shared" si="24"/>
        <v>10163900</v>
      </c>
      <c r="BK16" s="301"/>
      <c r="BL16" s="71"/>
      <c r="BM16" s="71"/>
      <c r="BN16" s="71"/>
      <c r="BO16" s="71"/>
    </row>
    <row r="17" spans="1:63" ht="33" customHeight="1">
      <c r="A17" s="148" t="s">
        <v>63</v>
      </c>
      <c r="B17" s="333">
        <f>SUM(B5:B16)</f>
        <v>10004300</v>
      </c>
      <c r="C17" s="150">
        <f>B17</f>
        <v>10004300</v>
      </c>
      <c r="D17" s="149">
        <f>SUM(D5:D16)</f>
        <v>9469200</v>
      </c>
      <c r="E17" s="150">
        <f>D17</f>
        <v>9469200</v>
      </c>
      <c r="F17" s="149">
        <f>SUM(F5:F16)</f>
        <v>2583600</v>
      </c>
      <c r="G17" s="150">
        <f>F17</f>
        <v>2583600</v>
      </c>
      <c r="H17" s="149">
        <f>SUM(H5:H16)</f>
        <v>3274300</v>
      </c>
      <c r="I17" s="150">
        <f>H17</f>
        <v>3274300</v>
      </c>
      <c r="J17" s="149">
        <f>SUM(J5:J16)</f>
        <v>6774600</v>
      </c>
      <c r="K17" s="150">
        <f>J17</f>
        <v>6774600</v>
      </c>
      <c r="L17" s="149">
        <f>SUM(L5:L16)</f>
        <v>8532600</v>
      </c>
      <c r="M17" s="150">
        <f>L17</f>
        <v>8532600</v>
      </c>
      <c r="N17" s="149">
        <f>SUM(N5:N16)</f>
        <v>1462300</v>
      </c>
      <c r="O17" s="150">
        <f>N17</f>
        <v>1462300</v>
      </c>
      <c r="P17" s="334">
        <f>(D17/B17*100)-100</f>
        <v>-5.348700058974643</v>
      </c>
      <c r="Q17" s="335">
        <f>(E17/C17*100)-100</f>
        <v>-5.348700058974643</v>
      </c>
      <c r="R17" s="78" t="s">
        <v>64</v>
      </c>
      <c r="S17" s="79">
        <f>(G17/E17*100)-100</f>
        <v>-72.715752122671404</v>
      </c>
      <c r="T17" s="80" t="s">
        <v>65</v>
      </c>
      <c r="U17" s="79">
        <f>(I17/G17*100)-100</f>
        <v>26.734014553336436</v>
      </c>
      <c r="V17" s="80" t="s">
        <v>65</v>
      </c>
      <c r="W17" s="79">
        <f>(K17/I17*100)-100</f>
        <v>106.90223864642823</v>
      </c>
      <c r="X17" s="80" t="s">
        <v>65</v>
      </c>
      <c r="Y17" s="284">
        <f>IF(M17&gt;0,(M17/K17*100)-100,"")</f>
        <v>25.949871579133827</v>
      </c>
      <c r="Z17" s="82" t="s">
        <v>65</v>
      </c>
      <c r="AA17" s="284">
        <f>IF(O17&gt;0,(O17/M17*100)-100,"")</f>
        <v>-82.862199095234743</v>
      </c>
      <c r="AB17" s="82" t="s">
        <v>65</v>
      </c>
      <c r="AC17" s="284">
        <f t="shared" si="11"/>
        <v>-84.557301567186244</v>
      </c>
      <c r="AD17" s="148" t="s">
        <v>63</v>
      </c>
      <c r="AE17" s="153">
        <f>SUM(AE5:AE16)</f>
        <v>9847700</v>
      </c>
      <c r="AF17" s="150">
        <f>AE17</f>
        <v>9847700</v>
      </c>
      <c r="AG17" s="153">
        <f>SUM(AG5:AG16)</f>
        <v>10163900</v>
      </c>
      <c r="AH17" s="150">
        <f>AG17</f>
        <v>10163900</v>
      </c>
      <c r="AI17" s="151">
        <v>3736600</v>
      </c>
      <c r="AJ17" s="152">
        <v>3736600</v>
      </c>
      <c r="AK17" s="153">
        <v>3016800</v>
      </c>
      <c r="AL17" s="150">
        <v>3016800</v>
      </c>
      <c r="AM17" s="153">
        <v>5697800</v>
      </c>
      <c r="AN17" s="150">
        <v>5697800</v>
      </c>
      <c r="AO17" s="153">
        <f>SUM(AO5:AO16)</f>
        <v>8235400</v>
      </c>
      <c r="AP17" s="150">
        <f>AO17</f>
        <v>8235400</v>
      </c>
      <c r="AQ17" s="153">
        <f>SUM(AQ5:AQ16)</f>
        <v>3655800</v>
      </c>
      <c r="AR17" s="150">
        <f>AQ17</f>
        <v>3655800</v>
      </c>
      <c r="AS17" s="80" t="s">
        <v>65</v>
      </c>
      <c r="AT17" s="79">
        <f>(AH17/AF17*100)-100</f>
        <v>3.210902038039336</v>
      </c>
      <c r="AU17" s="80" t="s">
        <v>65</v>
      </c>
      <c r="AV17" s="81">
        <f>(AJ17/AH17*100)-100</f>
        <v>-63.236552898001754</v>
      </c>
      <c r="AW17" s="80" t="s">
        <v>65</v>
      </c>
      <c r="AX17" s="81">
        <f>(AL17/AJ17*100)-100</f>
        <v>-19.263501578975536</v>
      </c>
      <c r="AY17" s="80" t="s">
        <v>65</v>
      </c>
      <c r="AZ17" s="81">
        <f>(AN17/AL17*100)-100</f>
        <v>88.869000265181654</v>
      </c>
      <c r="BA17" s="80" t="s">
        <v>65</v>
      </c>
      <c r="BB17" s="76">
        <f t="shared" si="3"/>
        <v>44.536487767208399</v>
      </c>
      <c r="BC17" s="82" t="s">
        <v>76</v>
      </c>
      <c r="BD17" s="213">
        <f t="shared" si="27"/>
        <v>-55.608713602253687</v>
      </c>
      <c r="BE17" s="82" t="s">
        <v>76</v>
      </c>
      <c r="BF17" s="213">
        <f t="shared" si="29"/>
        <v>-64.031523332579042</v>
      </c>
      <c r="BH17" s="148" t="s">
        <v>63</v>
      </c>
      <c r="BI17" s="151">
        <f>SUM(BI5:BI16)</f>
        <v>10163900</v>
      </c>
      <c r="BJ17" s="152">
        <f>BI17</f>
        <v>10163900</v>
      </c>
      <c r="BK17" s="299"/>
    </row>
    <row r="18" spans="1:63" ht="24" customHeight="1">
      <c r="A18" s="83"/>
      <c r="B18" s="83"/>
      <c r="C18" s="83"/>
      <c r="D18" s="84" t="s">
        <v>74</v>
      </c>
      <c r="E18" s="84"/>
      <c r="F18" s="84"/>
      <c r="G18" s="84"/>
      <c r="H18" s="65"/>
      <c r="I18" s="65"/>
      <c r="J18" s="65"/>
      <c r="K18" s="65"/>
      <c r="L18" s="65"/>
      <c r="M18" s="65"/>
      <c r="N18" s="65"/>
      <c r="O18" s="65"/>
      <c r="P18" s="314"/>
      <c r="Q18" s="65"/>
      <c r="R18" s="65"/>
      <c r="S18" s="65"/>
      <c r="T18" s="65"/>
      <c r="U18" s="65"/>
      <c r="V18" s="65"/>
      <c r="W18" s="65"/>
      <c r="X18" s="65"/>
      <c r="Y18" s="65"/>
      <c r="Z18" s="65"/>
      <c r="AA18" s="65"/>
      <c r="AB18" s="65"/>
      <c r="AC18" s="314"/>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H5:K15">
    <cfRule type="expression" dxfId="37" priority="13">
      <formula>AND(NOT(H5=""),H6="")</formula>
    </cfRule>
  </conditionalFormatting>
  <conditionalFormatting sqref="L6:N6">
    <cfRule type="expression" dxfId="36" priority="1">
      <formula>AND(NOT(L6=""),L7="")</formula>
    </cfRule>
  </conditionalFormatting>
  <conditionalFormatting sqref="L3:O4">
    <cfRule type="expression" dxfId="35" priority="28">
      <formula>$L$16=""</formula>
    </cfRule>
  </conditionalFormatting>
  <conditionalFormatting sqref="L5:O5">
    <cfRule type="expression" dxfId="34" priority="41">
      <formula>AND(NOT(L5=""),L6="")</formula>
    </cfRule>
  </conditionalFormatting>
  <conditionalFormatting sqref="L7:O15">
    <cfRule type="expression" dxfId="33" priority="40">
      <formula>AND(NOT(L7=""),L8="")</formula>
    </cfRule>
  </conditionalFormatting>
  <conditionalFormatting sqref="N16:O16">
    <cfRule type="expression" dxfId="32" priority="37">
      <formula>NOT(N16="")</formula>
    </cfRule>
  </conditionalFormatting>
  <conditionalFormatting sqref="O6">
    <cfRule type="expression" dxfId="31" priority="8">
      <formula>NOT(O6="")</formula>
    </cfRule>
  </conditionalFormatting>
  <conditionalFormatting sqref="X6:AA15">
    <cfRule type="expression" dxfId="30" priority="38">
      <formula>AND(NOT(X6=""),X7="")</formula>
    </cfRule>
  </conditionalFormatting>
  <conditionalFormatting sqref="X16:AA16">
    <cfRule type="expression" dxfId="29" priority="36">
      <formula>"not($R$16="""")"</formula>
    </cfRule>
  </conditionalFormatting>
  <conditionalFormatting sqref="X5:AC5">
    <cfRule type="expression" dxfId="28" priority="7">
      <formula>AND(NOT(X5=""),X6="")</formula>
    </cfRule>
  </conditionalFormatting>
  <conditionalFormatting sqref="AB6:AC16">
    <cfRule type="expression" dxfId="27" priority="27">
      <formula>AND(NOT(AB6=""),AB7="")</formula>
    </cfRule>
  </conditionalFormatting>
  <conditionalFormatting sqref="AF6:AF16">
    <cfRule type="expression" dxfId="26" priority="6">
      <formula>AND(NOT(AF6=""),AF7="")</formula>
    </cfRule>
  </conditionalFormatting>
  <conditionalFormatting sqref="AM5:AM15">
    <cfRule type="expression" dxfId="25" priority="19">
      <formula>AND(NOT(AM5=""),AM6="")</formula>
    </cfRule>
  </conditionalFormatting>
  <conditionalFormatting sqref="AO5:AR15">
    <cfRule type="expression" dxfId="24" priority="3">
      <formula>AND(NOT(AO5=""),AO6="")</formula>
    </cfRule>
  </conditionalFormatting>
  <conditionalFormatting sqref="AQ16:AR16">
    <cfRule type="expression" dxfId="23" priority="29">
      <formula>NOT(AQ16="")</formula>
    </cfRule>
  </conditionalFormatting>
  <conditionalFormatting sqref="BA5:BB15">
    <cfRule type="expression" dxfId="22" priority="34">
      <formula>AND(NOT(BA5=""),BA6="")</formula>
    </cfRule>
  </conditionalFormatting>
  <conditionalFormatting sqref="BA16:BB16 BB17">
    <cfRule type="expression" dxfId="21" priority="33">
      <formula>"not($al$16="""")"</formula>
    </cfRule>
  </conditionalFormatting>
  <conditionalFormatting sqref="BC10:BF16">
    <cfRule type="expression" dxfId="20" priority="21">
      <formula>AND(NOT(BC10=""),BC11="")</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13" zoomScale="115" zoomScaleNormal="40" zoomScaleSheetLayoutView="115" zoomScalePageLayoutView="40" workbookViewId="0">
      <selection activeCell="K30" sqref="K30"/>
    </sheetView>
  </sheetViews>
  <sheetFormatPr defaultColWidth="9" defaultRowHeight="12.5"/>
  <cols>
    <col min="1" max="1" width="11.26953125" style="88" customWidth="1"/>
    <col min="2" max="5" width="8.08984375" style="88" customWidth="1"/>
    <col min="6" max="6" width="9.08984375" style="88" bestFit="1"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107</v>
      </c>
      <c r="B19" s="319">
        <v>833.2</v>
      </c>
      <c r="C19" s="320">
        <v>830.9</v>
      </c>
      <c r="D19" s="320">
        <v>809.7</v>
      </c>
      <c r="E19" s="320">
        <v>885.8</v>
      </c>
      <c r="F19" s="320">
        <v>1041.5</v>
      </c>
      <c r="G19" s="320">
        <v>801.5</v>
      </c>
      <c r="H19" s="320">
        <v>849.3</v>
      </c>
      <c r="I19" s="320">
        <v>795.2</v>
      </c>
      <c r="J19" s="320">
        <v>747.5</v>
      </c>
      <c r="K19" s="320">
        <v>753.5</v>
      </c>
      <c r="L19" s="320">
        <v>772.2</v>
      </c>
      <c r="M19" s="321">
        <v>884</v>
      </c>
      <c r="N19" s="227">
        <f t="shared" ref="N19" si="0">SUM(B19:M19)</f>
        <v>10004.300000000001</v>
      </c>
      <c r="O19" s="158"/>
      <c r="P19" s="158"/>
      <c r="Q19" s="322" t="s">
        <v>108</v>
      </c>
      <c r="R19" s="233">
        <v>704.3</v>
      </c>
      <c r="S19" s="160">
        <v>711.4</v>
      </c>
      <c r="T19" s="160">
        <v>837.4</v>
      </c>
      <c r="U19" s="160">
        <v>833.2</v>
      </c>
      <c r="V19" s="160">
        <v>830.9</v>
      </c>
      <c r="W19" s="160">
        <v>809.7</v>
      </c>
      <c r="X19" s="160">
        <v>885.8</v>
      </c>
      <c r="Y19" s="160">
        <v>1041.5</v>
      </c>
      <c r="Z19" s="160">
        <v>801.5</v>
      </c>
      <c r="AA19" s="161">
        <v>849.3</v>
      </c>
      <c r="AB19" s="160">
        <v>795.2</v>
      </c>
      <c r="AC19" s="161">
        <v>747.5</v>
      </c>
      <c r="AD19" s="227">
        <f t="shared" ref="AD19:AD24" si="1">SUM(R19:AC19)</f>
        <v>9847.7000000000007</v>
      </c>
    </row>
    <row r="20" spans="1:30" s="87" customFormat="1" ht="23.25" customHeight="1">
      <c r="A20" s="130" t="s">
        <v>96</v>
      </c>
      <c r="B20" s="170">
        <v>851.4</v>
      </c>
      <c r="C20" s="160">
        <v>834.9</v>
      </c>
      <c r="D20" s="160">
        <v>868.2</v>
      </c>
      <c r="E20" s="160">
        <v>963.6</v>
      </c>
      <c r="F20" s="160">
        <v>1021.2</v>
      </c>
      <c r="G20" s="160">
        <v>809.3</v>
      </c>
      <c r="H20" s="160">
        <v>851.3</v>
      </c>
      <c r="I20" s="160">
        <v>799.2</v>
      </c>
      <c r="J20" s="160">
        <v>755.1</v>
      </c>
      <c r="K20" s="161">
        <v>727.8</v>
      </c>
      <c r="L20" s="161">
        <v>590.9</v>
      </c>
      <c r="M20" s="161">
        <v>396.3</v>
      </c>
      <c r="N20" s="227">
        <f t="shared" ref="N20:N25" si="2">SUM(B20:M20)</f>
        <v>9469.1999999999989</v>
      </c>
      <c r="O20" s="158"/>
      <c r="P20" s="158"/>
      <c r="Q20" s="164" t="s">
        <v>109</v>
      </c>
      <c r="R20" s="234">
        <v>753.5</v>
      </c>
      <c r="S20" s="166">
        <v>772.2</v>
      </c>
      <c r="T20" s="165">
        <v>884</v>
      </c>
      <c r="U20" s="165">
        <v>851.4</v>
      </c>
      <c r="V20" s="165">
        <v>834.9</v>
      </c>
      <c r="W20" s="165">
        <v>868.2</v>
      </c>
      <c r="X20" s="165">
        <v>963.6</v>
      </c>
      <c r="Y20" s="242">
        <v>1021.2</v>
      </c>
      <c r="Z20" s="165">
        <v>809.3</v>
      </c>
      <c r="AA20" s="166">
        <v>851.3</v>
      </c>
      <c r="AB20" s="166">
        <v>799.2</v>
      </c>
      <c r="AC20" s="166">
        <v>755.1</v>
      </c>
      <c r="AD20" s="227">
        <f t="shared" si="1"/>
        <v>10163.900000000001</v>
      </c>
    </row>
    <row r="21" spans="1:30" s="87" customFormat="1" ht="23.25" customHeight="1">
      <c r="A21" s="131" t="s">
        <v>97</v>
      </c>
      <c r="B21" s="194">
        <v>77.3</v>
      </c>
      <c r="C21" s="165">
        <v>44</v>
      </c>
      <c r="D21" s="165">
        <v>144.1</v>
      </c>
      <c r="E21" s="165">
        <v>277.3</v>
      </c>
      <c r="F21" s="165">
        <v>202.8</v>
      </c>
      <c r="G21" s="165">
        <v>227.6</v>
      </c>
      <c r="H21" s="165">
        <v>341.2</v>
      </c>
      <c r="I21" s="165">
        <v>381.1</v>
      </c>
      <c r="J21" s="165">
        <v>326.2</v>
      </c>
      <c r="K21" s="166">
        <v>144</v>
      </c>
      <c r="L21" s="166">
        <v>118.8</v>
      </c>
      <c r="M21" s="166">
        <v>299.2</v>
      </c>
      <c r="N21" s="227">
        <f t="shared" si="2"/>
        <v>2583.6000000000004</v>
      </c>
      <c r="O21" s="158"/>
      <c r="P21" s="158"/>
      <c r="Q21" s="164" t="s">
        <v>110</v>
      </c>
      <c r="R21" s="233">
        <v>727.8</v>
      </c>
      <c r="S21" s="160">
        <v>590.9</v>
      </c>
      <c r="T21" s="160">
        <v>396.3</v>
      </c>
      <c r="U21" s="160">
        <v>77.3</v>
      </c>
      <c r="V21" s="160">
        <v>44</v>
      </c>
      <c r="W21" s="160">
        <v>144.1</v>
      </c>
      <c r="X21" s="160">
        <v>277.3</v>
      </c>
      <c r="Y21" s="160">
        <v>202.8</v>
      </c>
      <c r="Z21" s="160">
        <v>227.6</v>
      </c>
      <c r="AA21" s="161">
        <v>341.2</v>
      </c>
      <c r="AB21" s="161">
        <v>381.1</v>
      </c>
      <c r="AC21" s="161">
        <v>326.2</v>
      </c>
      <c r="AD21" s="227">
        <f t="shared" si="1"/>
        <v>3736.5999999999995</v>
      </c>
    </row>
    <row r="22" spans="1:30" s="87" customFormat="1" ht="23.25" customHeight="1">
      <c r="A22" s="131" t="s">
        <v>98</v>
      </c>
      <c r="B22" s="170">
        <v>262.60000000000002</v>
      </c>
      <c r="C22" s="160">
        <v>195.2</v>
      </c>
      <c r="D22" s="160">
        <v>162.9</v>
      </c>
      <c r="E22" s="165">
        <v>250.4</v>
      </c>
      <c r="F22" s="242">
        <v>288.2</v>
      </c>
      <c r="G22" s="160">
        <v>204.9</v>
      </c>
      <c r="H22" s="160">
        <v>299</v>
      </c>
      <c r="I22" s="160">
        <v>368</v>
      </c>
      <c r="J22" s="160">
        <v>423.6</v>
      </c>
      <c r="K22" s="161">
        <v>224.6</v>
      </c>
      <c r="L22" s="161">
        <v>179.2</v>
      </c>
      <c r="M22" s="161">
        <v>415.7</v>
      </c>
      <c r="N22" s="227">
        <f t="shared" si="2"/>
        <v>3274.2999999999997</v>
      </c>
      <c r="O22" s="158"/>
      <c r="P22" s="158"/>
      <c r="Q22" s="164" t="s">
        <v>111</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f t="shared" si="1"/>
        <v>3016.8</v>
      </c>
    </row>
    <row r="23" spans="1:30" s="87" customFormat="1" ht="23" customHeight="1">
      <c r="A23" s="131" t="s">
        <v>90</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66">
        <v>766.2</v>
      </c>
      <c r="N23" s="227">
        <f t="shared" si="2"/>
        <v>6774.5999999999985</v>
      </c>
      <c r="O23" s="158"/>
      <c r="P23" s="158"/>
      <c r="Q23" s="164" t="s">
        <v>112</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f t="shared" si="1"/>
        <v>5697.8</v>
      </c>
    </row>
    <row r="24" spans="1:30" s="87" customFormat="1" ht="23" customHeight="1">
      <c r="A24" s="306" t="s">
        <v>93</v>
      </c>
      <c r="B24" s="194">
        <v>669.8</v>
      </c>
      <c r="C24" s="165">
        <v>645.20000000000005</v>
      </c>
      <c r="D24" s="165">
        <v>663.4</v>
      </c>
      <c r="E24" s="165">
        <v>778.8</v>
      </c>
      <c r="F24" s="165">
        <v>728.6</v>
      </c>
      <c r="G24" s="165">
        <v>710.1</v>
      </c>
      <c r="H24" s="165">
        <v>788.3</v>
      </c>
      <c r="I24" s="165">
        <v>688.2</v>
      </c>
      <c r="J24" s="165">
        <v>666.7</v>
      </c>
      <c r="K24" s="165">
        <v>629.20000000000005</v>
      </c>
      <c r="L24" s="165">
        <v>719.2</v>
      </c>
      <c r="M24" s="266">
        <v>845.1</v>
      </c>
      <c r="N24" s="228">
        <f t="shared" si="2"/>
        <v>8532.5999999999985</v>
      </c>
      <c r="O24" s="158"/>
      <c r="P24" s="158"/>
      <c r="Q24" s="164" t="s">
        <v>113</v>
      </c>
      <c r="R24" s="234">
        <v>532.20000000000005</v>
      </c>
      <c r="S24" s="166">
        <v>597.9</v>
      </c>
      <c r="T24" s="165">
        <v>766.2</v>
      </c>
      <c r="U24" s="165">
        <v>669.8</v>
      </c>
      <c r="V24" s="165">
        <v>645.20000000000005</v>
      </c>
      <c r="W24" s="165">
        <v>663.4</v>
      </c>
      <c r="X24" s="165">
        <v>778.8</v>
      </c>
      <c r="Y24" s="242">
        <v>728.6</v>
      </c>
      <c r="Z24" s="165">
        <v>710.1</v>
      </c>
      <c r="AA24" s="166">
        <v>788.3</v>
      </c>
      <c r="AB24" s="166">
        <v>688.2</v>
      </c>
      <c r="AC24" s="166">
        <v>666.7</v>
      </c>
      <c r="AD24" s="228">
        <f t="shared" si="1"/>
        <v>8235.4000000000015</v>
      </c>
    </row>
    <row r="25" spans="1:30" s="87" customFormat="1" ht="23" customHeight="1">
      <c r="A25" s="264" t="s">
        <v>105</v>
      </c>
      <c r="B25" s="214">
        <v>752.3</v>
      </c>
      <c r="C25" s="214">
        <v>710</v>
      </c>
      <c r="D25" s="265"/>
      <c r="E25" s="265"/>
      <c r="F25" s="265"/>
      <c r="G25" s="265"/>
      <c r="H25" s="265"/>
      <c r="I25" s="265"/>
      <c r="J25" s="265"/>
      <c r="K25" s="265"/>
      <c r="L25" s="265"/>
      <c r="M25" s="323"/>
      <c r="N25" s="229">
        <f t="shared" si="2"/>
        <v>1462.3</v>
      </c>
      <c r="O25" s="158"/>
      <c r="P25" s="158"/>
      <c r="Q25" s="324" t="s">
        <v>114</v>
      </c>
      <c r="R25" s="260">
        <v>629.20000000000005</v>
      </c>
      <c r="S25" s="214">
        <v>719.2</v>
      </c>
      <c r="T25" s="214">
        <v>845.1</v>
      </c>
      <c r="U25" s="214">
        <v>752.3</v>
      </c>
      <c r="V25" s="214">
        <v>710</v>
      </c>
      <c r="W25" s="265"/>
      <c r="X25" s="214"/>
      <c r="Y25" s="265"/>
      <c r="Z25" s="214"/>
      <c r="AA25" s="214"/>
      <c r="AB25" s="214"/>
      <c r="AC25" s="167"/>
      <c r="AD25" s="229">
        <f>SUM(R25:AC25)</f>
        <v>3655.8</v>
      </c>
    </row>
    <row r="26" spans="1:30" ht="23.25" customHeight="1"/>
  </sheetData>
  <phoneticPr fontId="2"/>
  <conditionalFormatting sqref="B24">
    <cfRule type="expression" dxfId="19" priority="8">
      <formula>AND(NOT($B$24=""),$C$24="")</formula>
    </cfRule>
  </conditionalFormatting>
  <conditionalFormatting sqref="B25">
    <cfRule type="expression" dxfId="18" priority="2">
      <formula>AND(NOT(B$24=""),C$24="")</formula>
    </cfRule>
  </conditionalFormatting>
  <conditionalFormatting sqref="C24">
    <cfRule type="expression" dxfId="17" priority="7">
      <formula>AND(NOT(C$24=""),D$24="")</formula>
    </cfRule>
  </conditionalFormatting>
  <conditionalFormatting sqref="C25">
    <cfRule type="expression" dxfId="16" priority="1">
      <formula>AND(NOT(C$25=""),D$25="")</formula>
    </cfRule>
  </conditionalFormatting>
  <conditionalFormatting sqref="D24:L25">
    <cfRule type="expression" dxfId="15" priority="4">
      <formula>AND(NOT(D$24=""),E$24="")</formula>
    </cfRule>
  </conditionalFormatting>
  <conditionalFormatting sqref="M25">
    <cfRule type="notContainsBlanks" dxfId="14" priority="3">
      <formula>LEN(TRIM(M25))&gt;0</formula>
    </cfRule>
  </conditionalFormatting>
  <conditionalFormatting sqref="R25:AB25">
    <cfRule type="expression" dxfId="13" priority="9">
      <formula>AND(NOT(R$25=""),S$25="")</formula>
    </cfRule>
  </conditionalFormatting>
  <conditionalFormatting sqref="AC25">
    <cfRule type="notContainsBlanks" dxfId="12" priority="5">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0" zoomScaleNormal="40" zoomScaleSheetLayoutView="90" zoomScalePageLayoutView="40" workbookViewId="0">
      <selection activeCell="V24" sqref="V24"/>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f>SUM(B18:M18)</f>
        <v>6998.2</v>
      </c>
      <c r="O18" s="158"/>
      <c r="P18" s="158"/>
      <c r="Q18" s="322" t="s">
        <v>108</v>
      </c>
      <c r="R18" s="170">
        <v>509.9</v>
      </c>
      <c r="S18" s="160">
        <v>516.6</v>
      </c>
      <c r="T18" s="325">
        <v>627.1</v>
      </c>
      <c r="U18" s="326">
        <v>556.4</v>
      </c>
      <c r="V18" s="165">
        <v>514.6</v>
      </c>
      <c r="W18" s="165">
        <v>534.6</v>
      </c>
      <c r="X18" s="165">
        <v>593.29999999999995</v>
      </c>
      <c r="Y18" s="165">
        <v>737.9</v>
      </c>
      <c r="Z18" s="165">
        <v>571</v>
      </c>
      <c r="AA18" s="165">
        <v>602.79999999999995</v>
      </c>
      <c r="AB18" s="165">
        <v>604.1</v>
      </c>
      <c r="AC18" s="165">
        <v>570.29999999999995</v>
      </c>
      <c r="AD18" s="162">
        <f t="shared" ref="AD18:AD24" si="0">SUM(R18:AC18)</f>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f>SUM(B19:M19)</f>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f t="shared" si="0"/>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f t="shared" ref="N20:N24" si="1">SUM(B20:M20)</f>
        <v>2583.6000000000004</v>
      </c>
      <c r="O20" s="158"/>
      <c r="P20" s="158"/>
      <c r="Q20" s="164" t="s">
        <v>80</v>
      </c>
      <c r="R20" s="169">
        <v>534.29999999999995</v>
      </c>
      <c r="S20" s="160">
        <v>529.9</v>
      </c>
      <c r="T20" s="160">
        <v>393.9</v>
      </c>
      <c r="U20" s="160">
        <v>77.3</v>
      </c>
      <c r="V20" s="160">
        <v>44</v>
      </c>
      <c r="W20" s="160">
        <v>144.1</v>
      </c>
      <c r="X20" s="160">
        <v>277.3</v>
      </c>
      <c r="Y20" s="160">
        <v>202.8</v>
      </c>
      <c r="Z20" s="160">
        <v>227.6</v>
      </c>
      <c r="AA20" s="161">
        <v>341.2</v>
      </c>
      <c r="AB20" s="161">
        <v>381.1</v>
      </c>
      <c r="AC20" s="161">
        <v>326.2</v>
      </c>
      <c r="AD20" s="162">
        <f t="shared" si="0"/>
        <v>3479.6999999999994</v>
      </c>
    </row>
    <row r="21" spans="1:30" s="87" customFormat="1" ht="23.25" customHeight="1">
      <c r="A21" s="131" t="s">
        <v>82</v>
      </c>
      <c r="B21" s="170">
        <v>262.60000000000002</v>
      </c>
      <c r="C21" s="160">
        <v>195.2</v>
      </c>
      <c r="D21" s="160">
        <v>162.9</v>
      </c>
      <c r="E21" s="160">
        <v>250.4</v>
      </c>
      <c r="F21" s="160">
        <v>288.2</v>
      </c>
      <c r="G21" s="160">
        <v>204.9</v>
      </c>
      <c r="H21" s="160">
        <v>299</v>
      </c>
      <c r="I21" s="160">
        <v>368</v>
      </c>
      <c r="J21" s="160">
        <v>423.6</v>
      </c>
      <c r="K21" s="161">
        <v>224.6</v>
      </c>
      <c r="L21" s="161">
        <v>179.2</v>
      </c>
      <c r="M21" s="161">
        <v>415.7</v>
      </c>
      <c r="N21" s="162">
        <f t="shared" si="1"/>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f t="shared" si="0"/>
        <v>3016.8</v>
      </c>
    </row>
    <row r="22" spans="1:30" s="87" customFormat="1" ht="23.25" customHeight="1">
      <c r="A22" s="131" t="s">
        <v>86</v>
      </c>
      <c r="B22" s="194">
        <v>409</v>
      </c>
      <c r="C22" s="165">
        <v>396.8</v>
      </c>
      <c r="D22" s="165">
        <v>448.5</v>
      </c>
      <c r="E22" s="165">
        <v>607.79999999999995</v>
      </c>
      <c r="F22" s="165">
        <v>640.70000000000005</v>
      </c>
      <c r="G22" s="165">
        <v>494.7</v>
      </c>
      <c r="H22" s="165">
        <v>628</v>
      </c>
      <c r="I22" s="165">
        <v>602.9</v>
      </c>
      <c r="J22" s="165">
        <v>602.20000000000005</v>
      </c>
      <c r="K22" s="166">
        <v>487.4</v>
      </c>
      <c r="L22" s="166">
        <v>554.5</v>
      </c>
      <c r="M22" s="166">
        <v>702</v>
      </c>
      <c r="N22" s="162">
        <f t="shared" si="1"/>
        <v>6574.4999999999991</v>
      </c>
      <c r="O22" s="158"/>
      <c r="P22" s="158"/>
      <c r="Q22" s="163" t="s">
        <v>85</v>
      </c>
      <c r="R22" s="170">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f t="shared" si="0"/>
        <v>5650.0999999999995</v>
      </c>
    </row>
    <row r="23" spans="1:30" s="87" customFormat="1" ht="23.25" customHeight="1">
      <c r="A23" s="327" t="s">
        <v>93</v>
      </c>
      <c r="B23" s="234">
        <v>603.1</v>
      </c>
      <c r="C23" s="165">
        <v>575.29999999999995</v>
      </c>
      <c r="D23" s="165">
        <v>585.70000000000005</v>
      </c>
      <c r="E23" s="165">
        <v>663.6</v>
      </c>
      <c r="F23" s="165">
        <v>632.20000000000005</v>
      </c>
      <c r="G23" s="165">
        <v>603.5</v>
      </c>
      <c r="H23" s="165">
        <v>672.9</v>
      </c>
      <c r="I23" s="165">
        <v>597.1</v>
      </c>
      <c r="J23" s="165">
        <v>571.5</v>
      </c>
      <c r="K23" s="165">
        <v>508.8</v>
      </c>
      <c r="L23" s="165">
        <v>574.4</v>
      </c>
      <c r="M23" s="166">
        <v>681</v>
      </c>
      <c r="N23" s="307">
        <f t="shared" si="1"/>
        <v>7269.1</v>
      </c>
      <c r="O23" s="158"/>
      <c r="P23" s="158"/>
      <c r="Q23" s="164" t="s">
        <v>99</v>
      </c>
      <c r="R23" s="170">
        <v>487.4</v>
      </c>
      <c r="S23" s="160">
        <v>554.5</v>
      </c>
      <c r="T23" s="160">
        <v>702</v>
      </c>
      <c r="U23" s="160">
        <v>603.1</v>
      </c>
      <c r="V23" s="160">
        <v>575.29999999999995</v>
      </c>
      <c r="W23" s="160">
        <v>585.70000000000005</v>
      </c>
      <c r="X23" s="160">
        <v>663.6</v>
      </c>
      <c r="Y23" s="160">
        <v>632.20000000000005</v>
      </c>
      <c r="Z23" s="160">
        <v>603.5</v>
      </c>
      <c r="AA23" s="161">
        <v>672.9</v>
      </c>
      <c r="AB23" s="160">
        <v>597.1</v>
      </c>
      <c r="AC23" s="161">
        <v>571.5</v>
      </c>
      <c r="AD23" s="162">
        <f t="shared" si="0"/>
        <v>7248.8</v>
      </c>
    </row>
    <row r="24" spans="1:30" s="87" customFormat="1" ht="23.5" customHeight="1">
      <c r="A24" s="328" t="s">
        <v>105</v>
      </c>
      <c r="B24" s="317">
        <v>593.4</v>
      </c>
      <c r="C24" s="214">
        <v>561.5</v>
      </c>
      <c r="D24" s="265"/>
      <c r="E24" s="265"/>
      <c r="F24" s="265"/>
      <c r="G24" s="265"/>
      <c r="H24" s="265"/>
      <c r="I24" s="265"/>
      <c r="J24" s="265"/>
      <c r="K24" s="265"/>
      <c r="L24" s="214"/>
      <c r="M24" s="318"/>
      <c r="N24" s="229">
        <f t="shared" si="1"/>
        <v>1154.9000000000001</v>
      </c>
      <c r="O24" s="158"/>
      <c r="P24" s="305"/>
      <c r="Q24" s="256" t="s">
        <v>101</v>
      </c>
      <c r="R24" s="260">
        <v>508.8</v>
      </c>
      <c r="S24" s="214">
        <v>574.4</v>
      </c>
      <c r="T24" s="214">
        <v>681</v>
      </c>
      <c r="U24" s="214">
        <v>593.4</v>
      </c>
      <c r="V24" s="214">
        <v>561.5</v>
      </c>
      <c r="W24" s="214"/>
      <c r="X24" s="214"/>
      <c r="Y24" s="214"/>
      <c r="Z24" s="214"/>
      <c r="AA24" s="214"/>
      <c r="AB24" s="214"/>
      <c r="AC24" s="167"/>
      <c r="AD24" s="168">
        <f t="shared" si="0"/>
        <v>2919.1</v>
      </c>
    </row>
    <row r="25" spans="1:30" ht="23.25" customHeight="1"/>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11" priority="4">
      <formula>AND(NOT(B$23=""),C$23="")</formula>
    </cfRule>
  </conditionalFormatting>
  <conditionalFormatting sqref="C24">
    <cfRule type="expression" dxfId="10" priority="1">
      <formula>AND(NOT(C$24=""),D$24="")</formula>
    </cfRule>
  </conditionalFormatting>
  <conditionalFormatting sqref="D24:K24">
    <cfRule type="expression" dxfId="9" priority="3">
      <formula>AND(NOT(D$24=""),E$24="")</formula>
    </cfRule>
  </conditionalFormatting>
  <conditionalFormatting sqref="L24">
    <cfRule type="notContainsBlanks" dxfId="8" priority="2">
      <formula>LEN(TRIM(L24))&gt;0</formula>
    </cfRule>
  </conditionalFormatting>
  <conditionalFormatting sqref="R24:AB24">
    <cfRule type="expression" dxfId="7" priority="7">
      <formula>AND(NOT(R$24=""),S$24="")</formula>
    </cfRule>
  </conditionalFormatting>
  <conditionalFormatting sqref="AC24">
    <cfRule type="notContainsBlanks" dxfId="6" priority="6">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Normal="40" zoomScaleSheetLayoutView="100" zoomScalePageLayoutView="40" workbookViewId="0">
      <selection activeCell="V24" sqref="V24"/>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22" t="s">
        <v>115</v>
      </c>
      <c r="B18" s="194">
        <v>276.8</v>
      </c>
      <c r="C18" s="165">
        <v>316.3</v>
      </c>
      <c r="D18" s="165">
        <v>275.10000000000002</v>
      </c>
      <c r="E18" s="165">
        <v>290.8</v>
      </c>
      <c r="F18" s="165">
        <v>300</v>
      </c>
      <c r="G18" s="165">
        <v>230.5</v>
      </c>
      <c r="H18" s="165">
        <v>246.5</v>
      </c>
      <c r="I18" s="165">
        <v>191.1</v>
      </c>
      <c r="J18" s="165">
        <v>177.2</v>
      </c>
      <c r="K18" s="166">
        <v>229.8</v>
      </c>
      <c r="L18" s="166">
        <v>240.1</v>
      </c>
      <c r="M18" s="166">
        <v>226.6</v>
      </c>
      <c r="N18" s="162">
        <f t="shared" ref="N18:N24" si="0">SUM(B18:M18)</f>
        <v>3000.7999999999997</v>
      </c>
      <c r="O18" s="158"/>
      <c r="P18" s="158"/>
      <c r="Q18" s="322" t="s">
        <v>108</v>
      </c>
      <c r="R18" s="170">
        <v>194.4</v>
      </c>
      <c r="S18" s="160">
        <v>194.8</v>
      </c>
      <c r="T18" s="160">
        <v>210.3</v>
      </c>
      <c r="U18" s="160">
        <v>276.8</v>
      </c>
      <c r="V18" s="160">
        <v>316.3</v>
      </c>
      <c r="W18" s="160">
        <v>275.10000000000002</v>
      </c>
      <c r="X18" s="160">
        <v>290.8</v>
      </c>
      <c r="Y18" s="160">
        <v>300</v>
      </c>
      <c r="Z18" s="160">
        <v>230.5</v>
      </c>
      <c r="AA18" s="161">
        <v>246.5</v>
      </c>
      <c r="AB18" s="161">
        <v>191.1</v>
      </c>
      <c r="AC18" s="161">
        <v>177.2</v>
      </c>
      <c r="AD18" s="162">
        <f t="shared" ref="AD18:AD24" si="1">SUM(R18:AC18)</f>
        <v>2903.7999999999997</v>
      </c>
    </row>
    <row r="19" spans="1:30" s="87" customFormat="1" ht="23.25" customHeight="1">
      <c r="A19" s="164" t="s">
        <v>117</v>
      </c>
      <c r="B19" s="170">
        <v>250.3</v>
      </c>
      <c r="C19" s="160">
        <v>268.39999999999998</v>
      </c>
      <c r="D19" s="160">
        <v>298.39999999999998</v>
      </c>
      <c r="E19" s="160">
        <v>302.8</v>
      </c>
      <c r="F19" s="160">
        <v>282.89999999999998</v>
      </c>
      <c r="G19" s="160">
        <v>218.7</v>
      </c>
      <c r="H19" s="160">
        <v>230.5</v>
      </c>
      <c r="I19" s="160">
        <v>199.1</v>
      </c>
      <c r="J19" s="160">
        <v>182.4</v>
      </c>
      <c r="K19" s="161">
        <v>193.5</v>
      </c>
      <c r="L19" s="161">
        <v>61</v>
      </c>
      <c r="M19" s="161">
        <v>2.4</v>
      </c>
      <c r="N19" s="162">
        <f>SUM(B19:M19)</f>
        <v>2490.4000000000005</v>
      </c>
      <c r="O19" s="158"/>
      <c r="P19" s="158"/>
      <c r="Q19" s="164" t="s">
        <v>116</v>
      </c>
      <c r="R19" s="170">
        <v>229.8</v>
      </c>
      <c r="S19" s="160">
        <v>240.1</v>
      </c>
      <c r="T19" s="160">
        <v>226.6</v>
      </c>
      <c r="U19" s="160">
        <v>250.3</v>
      </c>
      <c r="V19" s="160">
        <v>268.39999999999998</v>
      </c>
      <c r="W19" s="160">
        <v>298.39999999999998</v>
      </c>
      <c r="X19" s="160">
        <v>302.8</v>
      </c>
      <c r="Y19" s="160">
        <v>282.89999999999998</v>
      </c>
      <c r="Z19" s="160">
        <v>218.7</v>
      </c>
      <c r="AA19" s="161">
        <v>230.5</v>
      </c>
      <c r="AB19" s="160">
        <v>199.1</v>
      </c>
      <c r="AC19" s="161">
        <v>182.4</v>
      </c>
      <c r="AD19" s="162">
        <f t="shared" si="1"/>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f>SUM(B20:M20)</f>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f t="shared" si="1"/>
        <v>256.89999999999998</v>
      </c>
    </row>
    <row r="21" spans="1:30" s="87" customFormat="1" ht="23.25" customHeight="1">
      <c r="A21" s="131" t="s">
        <v>82</v>
      </c>
      <c r="B21" s="170">
        <v>0</v>
      </c>
      <c r="C21" s="160">
        <v>0</v>
      </c>
      <c r="D21" s="160">
        <v>0</v>
      </c>
      <c r="E21" s="160">
        <v>0</v>
      </c>
      <c r="F21" s="160">
        <v>0</v>
      </c>
      <c r="G21" s="160">
        <v>0</v>
      </c>
      <c r="H21" s="160">
        <v>0</v>
      </c>
      <c r="I21" s="160">
        <v>0</v>
      </c>
      <c r="J21" s="160">
        <v>0</v>
      </c>
      <c r="K21" s="161">
        <v>0</v>
      </c>
      <c r="L21" s="161">
        <v>0</v>
      </c>
      <c r="M21" s="161">
        <v>0</v>
      </c>
      <c r="N21" s="162">
        <f t="shared" si="0"/>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f t="shared" si="1"/>
        <v>0</v>
      </c>
    </row>
    <row r="22" spans="1:30" s="87" customFormat="1" ht="23.25" customHeight="1">
      <c r="A22" s="131" t="s">
        <v>86</v>
      </c>
      <c r="B22" s="194">
        <v>0</v>
      </c>
      <c r="C22" s="165">
        <v>0</v>
      </c>
      <c r="D22" s="165">
        <v>0</v>
      </c>
      <c r="E22" s="165">
        <v>0</v>
      </c>
      <c r="F22" s="165">
        <v>0.1</v>
      </c>
      <c r="G22" s="165">
        <v>0</v>
      </c>
      <c r="H22" s="165">
        <v>2.7</v>
      </c>
      <c r="I22" s="165">
        <v>12.1</v>
      </c>
      <c r="J22" s="165">
        <v>32.799999999999997</v>
      </c>
      <c r="K22" s="166">
        <v>44.8</v>
      </c>
      <c r="L22" s="166">
        <v>43.4</v>
      </c>
      <c r="M22" s="166">
        <v>64.2</v>
      </c>
      <c r="N22" s="162">
        <f t="shared" si="0"/>
        <v>200.10000000000002</v>
      </c>
      <c r="O22" s="158"/>
      <c r="P22" s="158"/>
      <c r="Q22" s="164" t="s">
        <v>85</v>
      </c>
      <c r="R22" s="170">
        <v>0</v>
      </c>
      <c r="S22" s="160">
        <v>0</v>
      </c>
      <c r="T22" s="160">
        <v>0</v>
      </c>
      <c r="U22" s="160">
        <v>0</v>
      </c>
      <c r="V22" s="160">
        <v>0</v>
      </c>
      <c r="W22" s="160">
        <v>0</v>
      </c>
      <c r="X22" s="160">
        <v>0</v>
      </c>
      <c r="Y22" s="160">
        <v>0.1</v>
      </c>
      <c r="Z22" s="160">
        <v>0</v>
      </c>
      <c r="AA22" s="161">
        <v>2.7</v>
      </c>
      <c r="AB22" s="161">
        <v>12.1</v>
      </c>
      <c r="AC22" s="161">
        <v>32.799999999999997</v>
      </c>
      <c r="AD22" s="162">
        <f t="shared" si="1"/>
        <v>47.699999999999996</v>
      </c>
    </row>
    <row r="23" spans="1:30" s="87" customFormat="1" ht="23.25" customHeight="1">
      <c r="A23" s="327" t="s">
        <v>93</v>
      </c>
      <c r="B23" s="194">
        <v>66.7</v>
      </c>
      <c r="C23" s="165">
        <v>69.900000000000006</v>
      </c>
      <c r="D23" s="165">
        <v>77.7</v>
      </c>
      <c r="E23" s="165">
        <v>115.2</v>
      </c>
      <c r="F23" s="165">
        <v>96.4</v>
      </c>
      <c r="G23" s="165">
        <v>106.6</v>
      </c>
      <c r="H23" s="165">
        <v>115.4</v>
      </c>
      <c r="I23" s="165">
        <v>91.1</v>
      </c>
      <c r="J23" s="165">
        <v>95.2</v>
      </c>
      <c r="K23" s="165">
        <v>120.4</v>
      </c>
      <c r="L23" s="165">
        <v>144.80000000000001</v>
      </c>
      <c r="M23" s="266">
        <v>164.1</v>
      </c>
      <c r="N23" s="307">
        <f t="shared" si="0"/>
        <v>1263.5</v>
      </c>
      <c r="O23" s="158"/>
      <c r="P23" s="158"/>
      <c r="Q23" s="164" t="s">
        <v>99</v>
      </c>
      <c r="R23" s="170">
        <v>44.8</v>
      </c>
      <c r="S23" s="160">
        <v>43.4</v>
      </c>
      <c r="T23" s="160">
        <v>64.2</v>
      </c>
      <c r="U23" s="160">
        <v>66.7</v>
      </c>
      <c r="V23" s="160">
        <v>69.900000000000006</v>
      </c>
      <c r="W23" s="160">
        <v>77.7</v>
      </c>
      <c r="X23" s="160">
        <v>115.2</v>
      </c>
      <c r="Y23" s="160">
        <v>96.4</v>
      </c>
      <c r="Z23" s="160">
        <v>106.6</v>
      </c>
      <c r="AA23" s="161">
        <v>115.4</v>
      </c>
      <c r="AB23" s="160">
        <v>91.1</v>
      </c>
      <c r="AC23" s="161">
        <v>95.2</v>
      </c>
      <c r="AD23" s="162">
        <f t="shared" si="1"/>
        <v>986.6</v>
      </c>
    </row>
    <row r="24" spans="1:30" s="87" customFormat="1" ht="23.25" customHeight="1">
      <c r="A24" s="328" t="s">
        <v>105</v>
      </c>
      <c r="B24" s="317">
        <v>158.9</v>
      </c>
      <c r="C24" s="214">
        <v>148.5</v>
      </c>
      <c r="D24" s="265"/>
      <c r="E24" s="265"/>
      <c r="F24" s="265"/>
      <c r="G24" s="265"/>
      <c r="H24" s="265"/>
      <c r="I24" s="265"/>
      <c r="J24" s="265"/>
      <c r="K24" s="265"/>
      <c r="L24" s="214"/>
      <c r="M24" s="318"/>
      <c r="N24" s="329">
        <f t="shared" si="0"/>
        <v>307.39999999999998</v>
      </c>
      <c r="O24" s="158"/>
      <c r="P24" s="305"/>
      <c r="Q24" s="330" t="s">
        <v>101</v>
      </c>
      <c r="R24" s="260">
        <v>120.4</v>
      </c>
      <c r="S24" s="214">
        <v>144.80000000000001</v>
      </c>
      <c r="T24" s="214">
        <v>164.1</v>
      </c>
      <c r="U24" s="214">
        <v>158.9</v>
      </c>
      <c r="V24" s="214">
        <v>148.5</v>
      </c>
      <c r="W24" s="214"/>
      <c r="X24" s="214"/>
      <c r="Y24" s="214"/>
      <c r="Z24" s="214"/>
      <c r="AA24" s="214"/>
      <c r="AB24" s="214"/>
      <c r="AC24" s="167"/>
      <c r="AD24" s="168">
        <f t="shared" si="1"/>
        <v>736.7</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5" priority="4">
      <formula>AND(NOT(B$23=""),C$23="")</formula>
    </cfRule>
  </conditionalFormatting>
  <conditionalFormatting sqref="C24">
    <cfRule type="expression" dxfId="4" priority="1">
      <formula>AND(NOT(C$24=""),D$24="")</formula>
    </cfRule>
  </conditionalFormatting>
  <conditionalFormatting sqref="D24:K24">
    <cfRule type="expression" dxfId="3" priority="3">
      <formula>AND(NOT(D$24=""),E$24="")</formula>
    </cfRule>
  </conditionalFormatting>
  <conditionalFormatting sqref="L24">
    <cfRule type="notContainsBlanks" dxfId="2" priority="2">
      <formula>LEN(TRIM(L24))&gt;0</formula>
    </cfRule>
  </conditionalFormatting>
  <conditionalFormatting sqref="R24:AB24">
    <cfRule type="expression" dxfId="1" priority="9">
      <formula>AND(NOT(R$24=""),S$24="")</formula>
    </cfRule>
  </conditionalFormatting>
  <conditionalFormatting sqref="AC24">
    <cfRule type="notContainsBlanks" dxfId="0" priority="8">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2024-07-23T05:17:27Z</dcterms:created>
  <dcterms:modified xsi:type="dcterms:W3CDTF">2024-07-23T05:32:21Z</dcterms:modified>
</cp:coreProperties>
</file>