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8_{666D40B6-F6C5-41F1-BD83-030F42F4F84F}" xr6:coauthVersionLast="47" xr6:coauthVersionMax="47" xr10:uidLastSave="{00000000-0000-0000-0000-000000000000}"/>
  <bookViews>
    <workbookView xWindow="31005" yWindow="705" windowWidth="19185" windowHeight="1467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'グラフ（外国客年度・暦年）'!$A$1:$AE$23</definedName>
    <definedName name="_xlnm.Print_Area" localSheetId="4">'グラフ（国内客年度・暦年）'!$A$1:$AE$23</definedName>
    <definedName name="_xlnm.Print_Area" localSheetId="3">'グラフ（年度・暦年）'!$A$1:$AE$24</definedName>
    <definedName name="_xlnm.Print_Area" localSheetId="1">月報第２表!$A$1:$AE$31</definedName>
    <definedName name="_xlnm.Print_Area" localSheetId="2">年度・暦年!$A$1:$AT$18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 i="10" l="1"/>
  <c r="N5" i="10"/>
  <c r="X5" i="10"/>
  <c r="X6" i="10"/>
  <c r="X7" i="10"/>
  <c r="X8" i="10"/>
  <c r="X9" i="10"/>
  <c r="X10" i="10"/>
  <c r="X11" i="10"/>
  <c r="X12" i="10"/>
  <c r="X13" i="10"/>
  <c r="X14" i="10"/>
  <c r="X15" i="10"/>
  <c r="X16" i="10"/>
  <c r="T5" i="10"/>
  <c r="V5" i="10"/>
  <c r="N23" i="12" l="1"/>
  <c r="N23" i="28"/>
  <c r="N24" i="11"/>
  <c r="M6" i="10"/>
  <c r="M7" i="10" l="1"/>
  <c r="Y6" i="10"/>
  <c r="M8" i="10" l="1"/>
  <c r="Y7" i="10"/>
  <c r="M9" i="10" l="1"/>
  <c r="Y8" i="10"/>
  <c r="M10" i="10" l="1"/>
  <c r="Y9" i="10"/>
  <c r="M11" i="10" l="1"/>
  <c r="Y10" i="10"/>
  <c r="M12" i="10" l="1"/>
  <c r="Y11" i="10"/>
  <c r="M13" i="10" l="1"/>
  <c r="Y12" i="10"/>
  <c r="M14" i="10" l="1"/>
  <c r="Y13" i="10"/>
  <c r="AH6" i="10"/>
  <c r="AH7" i="10" s="1"/>
  <c r="AH8" i="10" s="1"/>
  <c r="AH9" i="10" s="1"/>
  <c r="AH10" i="10" s="1"/>
  <c r="AH11" i="10" s="1"/>
  <c r="AH12" i="10" s="1"/>
  <c r="AH13" i="10" s="1"/>
  <c r="AH14" i="10" s="1"/>
  <c r="AH15" i="10" s="1"/>
  <c r="AH16" i="10" s="1"/>
  <c r="M15" i="10" l="1"/>
  <c r="Y14" i="10"/>
  <c r="AG17" i="10"/>
  <c r="AH17" i="10" s="1"/>
  <c r="M16" i="10" l="1"/>
  <c r="Y16" i="10" s="1"/>
  <c r="Y15" i="10"/>
  <c r="AT12" i="10" l="1"/>
  <c r="AS12" i="10"/>
  <c r="AT10" i="10"/>
  <c r="AS10" i="10"/>
  <c r="T6" i="10" l="1"/>
  <c r="AD21" i="28" l="1"/>
  <c r="N21" i="28"/>
  <c r="AD20" i="28"/>
  <c r="N20" i="28"/>
  <c r="AD19" i="28"/>
  <c r="N19" i="28"/>
  <c r="AD18" i="28"/>
  <c r="N18" i="28"/>
  <c r="I5" i="10" l="1"/>
  <c r="G5" i="10"/>
  <c r="G6" i="10" s="1"/>
  <c r="G7" i="10" s="1"/>
  <c r="G8" i="10" s="1"/>
  <c r="G9" i="10" s="1"/>
  <c r="G10" i="10" s="1"/>
  <c r="G11" i="10" s="1"/>
  <c r="G12" i="10" s="1"/>
  <c r="G13" i="10" s="1"/>
  <c r="G14" i="10" s="1"/>
  <c r="G15" i="10" s="1"/>
  <c r="G16" i="10" s="1"/>
  <c r="E5" i="10"/>
  <c r="E6" i="10" s="1"/>
  <c r="E7" i="10" s="1"/>
  <c r="E8" i="10" s="1"/>
  <c r="E9" i="10" s="1"/>
  <c r="E10" i="10" s="1"/>
  <c r="E11" i="10" s="1"/>
  <c r="E12" i="10" s="1"/>
  <c r="E13" i="10" s="1"/>
  <c r="E14" i="10" s="1"/>
  <c r="E15" i="10" s="1"/>
  <c r="E16" i="10" s="1"/>
  <c r="C5" i="10"/>
  <c r="C6" i="10" s="1"/>
  <c r="C7" i="10" s="1"/>
  <c r="C8" i="10" s="1"/>
  <c r="C9" i="10" s="1"/>
  <c r="C10" i="10" s="1"/>
  <c r="C11" i="10" s="1"/>
  <c r="C12" i="10" s="1"/>
  <c r="C13" i="10" s="1"/>
  <c r="C14" i="10" s="1"/>
  <c r="C15" i="10" s="1"/>
  <c r="C16" i="10" s="1"/>
  <c r="S5" i="10" l="1"/>
  <c r="I6" i="10"/>
  <c r="I7" i="10" s="1"/>
  <c r="I8" i="10" s="1"/>
  <c r="I9" i="10" s="1"/>
  <c r="I10" i="10" s="1"/>
  <c r="I11" i="10" s="1"/>
  <c r="I12" i="10" s="1"/>
  <c r="I13" i="10" s="1"/>
  <c r="I14" i="10" s="1"/>
  <c r="I15" i="10" s="1"/>
  <c r="I16" i="10" s="1"/>
  <c r="AK5" i="10" l="1"/>
  <c r="P8" i="10" l="1"/>
  <c r="P12" i="10" l="1"/>
  <c r="R5" i="10" l="1"/>
  <c r="P5" i="10"/>
  <c r="AO16" i="10" l="1"/>
  <c r="AK6" i="10"/>
  <c r="K5" i="10" l="1"/>
  <c r="U5" i="10" s="1"/>
  <c r="AD21" i="11"/>
  <c r="N6" i="10"/>
  <c r="B17" i="10"/>
  <c r="C17" i="10" s="1"/>
  <c r="R16" i="10"/>
  <c r="P16" i="10"/>
  <c r="N16" i="10"/>
  <c r="R15" i="10"/>
  <c r="P15" i="10"/>
  <c r="N15" i="10"/>
  <c r="R14" i="10"/>
  <c r="P14" i="10"/>
  <c r="N14" i="10"/>
  <c r="R13" i="10"/>
  <c r="P13" i="10"/>
  <c r="N13" i="10"/>
  <c r="R12" i="10"/>
  <c r="N12" i="10"/>
  <c r="R11" i="10"/>
  <c r="P11" i="10"/>
  <c r="N11" i="10"/>
  <c r="R10" i="10"/>
  <c r="P10" i="10"/>
  <c r="N10" i="10"/>
  <c r="R9" i="10"/>
  <c r="P9" i="10"/>
  <c r="N9" i="10"/>
  <c r="R8" i="10"/>
  <c r="N8" i="10"/>
  <c r="R7" i="10"/>
  <c r="P7" i="10"/>
  <c r="N7" i="10"/>
  <c r="R6" i="10"/>
  <c r="P6" i="10"/>
  <c r="O16" i="10"/>
  <c r="S16" i="10"/>
  <c r="Q5" i="10"/>
  <c r="O6" i="10"/>
  <c r="Q6" i="10"/>
  <c r="S6" i="10"/>
  <c r="O7" i="10"/>
  <c r="Q7" i="10"/>
  <c r="S7" i="10"/>
  <c r="O8" i="10"/>
  <c r="Q8" i="10"/>
  <c r="S8" i="10"/>
  <c r="O9" i="10"/>
  <c r="Q9" i="10"/>
  <c r="S9" i="10"/>
  <c r="O10" i="10"/>
  <c r="Q10" i="10"/>
  <c r="S10" i="10"/>
  <c r="O11" i="10"/>
  <c r="Q11" i="10"/>
  <c r="S11" i="10"/>
  <c r="O12" i="10"/>
  <c r="Q12" i="10"/>
  <c r="S12" i="10"/>
  <c r="O13" i="10"/>
  <c r="Q13" i="10"/>
  <c r="S13" i="10"/>
  <c r="O14" i="10"/>
  <c r="Q14" i="10"/>
  <c r="S14" i="10"/>
  <c r="O15" i="10"/>
  <c r="Q15" i="10"/>
  <c r="S15" i="10"/>
  <c r="Q16" i="10"/>
  <c r="O5" i="10"/>
  <c r="AO15" i="10"/>
  <c r="AO14" i="10"/>
  <c r="AO13" i="10"/>
  <c r="AO12" i="10"/>
  <c r="AL5" i="10"/>
  <c r="AM14" i="10"/>
  <c r="AO11" i="10"/>
  <c r="AO10" i="10"/>
  <c r="AO9" i="10"/>
  <c r="AO8" i="10"/>
  <c r="AO7" i="10"/>
  <c r="AO6" i="10"/>
  <c r="AO5" i="10"/>
  <c r="AP8" i="10"/>
  <c r="AP7" i="10"/>
  <c r="AP12" i="10"/>
  <c r="AP13" i="10"/>
  <c r="AP14" i="10"/>
  <c r="AP15" i="10"/>
  <c r="AD21" i="12"/>
  <c r="AD20" i="12"/>
  <c r="AD19" i="12"/>
  <c r="AD18" i="12"/>
  <c r="AM9" i="10"/>
  <c r="H17" i="10"/>
  <c r="I17" i="10" s="1"/>
  <c r="F17" i="10"/>
  <c r="G17" i="10" s="1"/>
  <c r="D17" i="10"/>
  <c r="E17" i="10" s="1"/>
  <c r="AD22" i="11"/>
  <c r="AD20" i="11"/>
  <c r="AD19" i="11"/>
  <c r="AM16" i="10"/>
  <c r="AM15" i="10"/>
  <c r="AM12" i="10"/>
  <c r="AM11" i="10"/>
  <c r="AM10" i="10"/>
  <c r="AM8" i="10"/>
  <c r="AM7" i="10"/>
  <c r="AM6" i="10"/>
  <c r="AM5" i="10"/>
  <c r="AK16" i="10"/>
  <c r="AK15" i="10"/>
  <c r="AK14" i="10"/>
  <c r="AK13" i="10"/>
  <c r="AK12" i="10"/>
  <c r="AK11" i="10"/>
  <c r="AK10" i="10"/>
  <c r="AK9" i="10"/>
  <c r="AK8" i="10"/>
  <c r="AK7" i="10"/>
  <c r="N21" i="12"/>
  <c r="N20" i="12"/>
  <c r="N19" i="12"/>
  <c r="N18" i="12"/>
  <c r="N22" i="11"/>
  <c r="N21" i="11"/>
  <c r="N20" i="11"/>
  <c r="N19" i="11"/>
  <c r="AP5" i="10"/>
  <c r="AN5" i="10"/>
  <c r="AN6" i="10"/>
  <c r="AL6" i="10"/>
  <c r="AP6" i="10"/>
  <c r="AL7" i="10"/>
  <c r="AN7" i="10"/>
  <c r="AL8" i="10"/>
  <c r="AN8" i="10"/>
  <c r="AL9" i="10"/>
  <c r="AN9" i="10"/>
  <c r="AP9" i="10"/>
  <c r="AL10" i="10"/>
  <c r="AP10" i="10"/>
  <c r="AN10" i="10"/>
  <c r="AL11" i="10"/>
  <c r="AN11" i="10"/>
  <c r="AP11" i="10"/>
  <c r="AL12" i="10"/>
  <c r="AN12" i="10"/>
  <c r="AL13" i="10"/>
  <c r="AL14" i="10"/>
  <c r="AL15" i="10"/>
  <c r="AL16" i="10"/>
  <c r="AM13" i="10"/>
  <c r="AN13" i="10"/>
  <c r="AN14" i="10"/>
  <c r="AN15" i="10"/>
  <c r="AP16" i="10"/>
  <c r="AN16" i="10"/>
  <c r="S17" i="10" l="1"/>
  <c r="Q17" i="10"/>
  <c r="O17" i="10"/>
  <c r="K6" i="10"/>
  <c r="U6" i="10" s="1"/>
  <c r="AL17" i="10"/>
  <c r="AN17" i="10"/>
  <c r="AP17" i="10"/>
  <c r="AD22" i="12" l="1"/>
  <c r="N22" i="12"/>
  <c r="AS11" i="10" l="1"/>
  <c r="AS13" i="10"/>
  <c r="AS15" i="10"/>
  <c r="AS14" i="10"/>
  <c r="AS9" i="10"/>
  <c r="AQ9" i="10"/>
  <c r="AQ5" i="10"/>
  <c r="AJ5" i="10"/>
  <c r="AR5" i="10" s="1"/>
  <c r="AS16" i="10"/>
  <c r="T14" i="10"/>
  <c r="T13" i="10"/>
  <c r="AQ16" i="10"/>
  <c r="AQ15" i="10"/>
  <c r="T12" i="10"/>
  <c r="AQ14" i="10"/>
  <c r="T11" i="10"/>
  <c r="T10" i="10"/>
  <c r="AQ13" i="10"/>
  <c r="T9" i="10"/>
  <c r="AQ12" i="10"/>
  <c r="AQ11" i="10"/>
  <c r="K8" i="10"/>
  <c r="U8" i="10" s="1"/>
  <c r="T8" i="10"/>
  <c r="AQ10" i="10"/>
  <c r="AJ10" i="10"/>
  <c r="AJ11" i="10" s="1"/>
  <c r="T7" i="10"/>
  <c r="K7" i="10"/>
  <c r="U7" i="10" s="1"/>
  <c r="AR11" i="10" l="1"/>
  <c r="AT11" i="10"/>
  <c r="AR9" i="10"/>
  <c r="AT9" i="10"/>
  <c r="AJ12" i="10"/>
  <c r="K9" i="10"/>
  <c r="U9" i="10" s="1"/>
  <c r="AR12" i="10"/>
  <c r="AR10" i="10"/>
  <c r="AJ9" i="10" l="1"/>
  <c r="AJ13" i="10"/>
  <c r="K10" i="10"/>
  <c r="K11" i="10" s="1"/>
  <c r="U11" i="10" l="1"/>
  <c r="K12" i="10"/>
  <c r="AJ14" i="10"/>
  <c r="AJ15" i="10" s="1"/>
  <c r="AJ16" i="10" s="1"/>
  <c r="AT16" i="10" s="1"/>
  <c r="AT13" i="10"/>
  <c r="AR15" i="10"/>
  <c r="AT15" i="10"/>
  <c r="AR14" i="10"/>
  <c r="AT14" i="10"/>
  <c r="AR13" i="10"/>
  <c r="U10" i="10"/>
  <c r="U12" i="10" l="1"/>
  <c r="K13" i="10"/>
  <c r="AR16" i="10"/>
  <c r="K14" i="10" l="1"/>
  <c r="U13" i="10"/>
  <c r="U14" i="10" l="1"/>
  <c r="AD22" i="28" l="1"/>
  <c r="N22" i="28"/>
  <c r="AQ8" i="10" l="1"/>
  <c r="T16" i="10"/>
  <c r="AQ7" i="10"/>
  <c r="K15" i="10"/>
  <c r="K16" i="10" s="1"/>
  <c r="U16" i="10" s="1"/>
  <c r="T15" i="10"/>
  <c r="J17" i="10"/>
  <c r="AQ6" i="10"/>
  <c r="AJ6" i="10"/>
  <c r="AJ7" i="10" s="1"/>
  <c r="AJ8" i="10" s="1"/>
  <c r="AI17" i="10"/>
  <c r="N23" i="11"/>
  <c r="AD23" i="11"/>
  <c r="AR8" i="10" l="1"/>
  <c r="AR7" i="10"/>
  <c r="U15" i="10"/>
  <c r="AR6" i="10"/>
  <c r="K17" i="10"/>
  <c r="U17" i="10" s="1"/>
  <c r="AJ17" i="10"/>
  <c r="AR17" i="10" l="1"/>
  <c r="M5" i="10" l="1"/>
  <c r="L17" i="10"/>
  <c r="M17" i="10" s="1"/>
  <c r="Y17" i="10" l="1"/>
  <c r="W17" i="10"/>
  <c r="W5" i="10"/>
  <c r="Y5" i="10"/>
</calcChain>
</file>

<file path=xl/sharedStrings.xml><?xml version="1.0" encoding="utf-8"?>
<sst xmlns="http://schemas.openxmlformats.org/spreadsheetml/2006/main" count="289" uniqueCount="123">
  <si>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</si>
  <si>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</si>
  <si>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</si>
  <si>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</si>
  <si>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</si>
  <si>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</si>
  <si>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</si>
  <si>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</si>
  <si>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</si>
  <si>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</si>
  <si>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</si>
  <si>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</si>
  <si>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</si>
  <si>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</si>
  <si>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</si>
  <si>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</si>
  <si>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</si>
  <si>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</si>
  <si>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</si>
  <si>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</si>
  <si>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</si>
  <si>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</si>
  <si>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</si>
  <si>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</si>
  <si>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</si>
  <si>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</si>
  <si>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</si>
  <si>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</si>
  <si>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</si>
  <si>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</si>
  <si>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</si>
  <si>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</si>
  <si>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</si>
  <si>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</si>
  <si>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</si>
  <si>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</si>
  <si>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</si>
  <si>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</si>
  <si>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</si>
  <si>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</si>
  <si>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</si>
  <si>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</si>
  <si>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</si>
  <si>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</si>
  <si>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</si>
  <si>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</si>
  <si>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</si>
  <si>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</si>
  <si>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</si>
  <si>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</si>
  <si>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</si>
  <si>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</si>
  <si>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</si>
  <si>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</si>
  <si>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</si>
  <si>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</si>
  <si>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</si>
  <si>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</si>
  <si>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</si>
  <si>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</si>
  <si>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</si>
  <si>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</si>
  <si>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</si>
  <si>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</si>
  <si>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</si>
  <si>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</si>
  <si>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</si>
  <si>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</si>
  <si>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</si>
  <si>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</si>
  <si>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</si>
  <si>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</si>
  <si>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</si>
  <si>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</si>
  <si>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</si>
  <si>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</si>
  <si>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</si>
  <si>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</si>
  <si>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</si>
  <si>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</si>
  <si>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</si>
  <si>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</si>
  <si>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</si>
  <si>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</si>
  <si>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</si>
  <si>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</si>
  <si>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</si>
  <si>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</si>
  <si>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</si>
  <si>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</si>
  <si>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</si>
  <si>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</si>
  <si>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</si>
  <si>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</si>
  <si>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</si>
  <si>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</si>
  <si>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</si>
  <si>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</si>
  <si>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</si>
  <si>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</si>
  <si>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</si>
  <si>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</si>
  <si>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</si>
  <si>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</si>
  <si>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</si>
  <si>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</si>
  <si>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月別入域観光客数の推移（令和２年～令和６年）</t>
    <rPh sb="12" eb="14">
      <t>レイワ</t>
    </rPh>
    <phoneticPr fontId="2"/>
  </si>
  <si>
    <t>5年／4年</t>
  </si>
  <si>
    <t>6年／5年</t>
    <phoneticPr fontId="2"/>
  </si>
  <si>
    <t>6年／元年</t>
    <phoneticPr fontId="2"/>
  </si>
  <si>
    <t>令和6年度</t>
    <rPh sb="0" eb="1">
      <t>レイ</t>
    </rPh>
    <rPh sb="1" eb="2">
      <t>ワ</t>
    </rPh>
    <rPh sb="3" eb="5">
      <t>ネンド</t>
    </rPh>
    <rPh sb="4" eb="5">
      <t>ド</t>
    </rPh>
    <phoneticPr fontId="2"/>
  </si>
  <si>
    <t>令和６年度</t>
    <rPh sb="0" eb="1">
      <t>レイ</t>
    </rPh>
    <rPh sb="1" eb="2">
      <t>ワ</t>
    </rPh>
    <rPh sb="3" eb="5">
      <t>ネンド</t>
    </rPh>
    <rPh sb="4" eb="5">
      <t>ド</t>
    </rPh>
    <phoneticPr fontId="2"/>
  </si>
  <si>
    <t>月別入域観光客数の推移（令和元年度～令和6年度）</t>
    <rPh sb="12" eb="14">
      <t>レイワ</t>
    </rPh>
    <rPh sb="14" eb="16">
      <t>ガンネン</t>
    </rPh>
    <rPh sb="16" eb="17">
      <t>ド</t>
    </rPh>
    <rPh sb="18" eb="20">
      <t>レイワ</t>
    </rPh>
    <rPh sb="21" eb="23">
      <t>ネンド</t>
    </rPh>
    <rPh sb="22" eb="23">
      <t>ド</t>
    </rPh>
    <phoneticPr fontId="43"/>
  </si>
  <si>
    <t>6/5年度</t>
    <rPh sb="4" eb="5">
      <t>ド</t>
    </rPh>
    <phoneticPr fontId="43"/>
  </si>
  <si>
    <t>6/元年度</t>
    <rPh sb="4" eb="5">
      <t>ド</t>
    </rPh>
    <phoneticPr fontId="43"/>
  </si>
  <si>
    <t>令和6年度入域観光客統計月報（令和6年4月）</t>
  </si>
  <si>
    <t>令和6年4月</t>
  </si>
  <si>
    <t>令和5年4月</t>
  </si>
  <si>
    <t>４月累計</t>
  </si>
  <si>
    <t>1月～4月
累計</t>
  </si>
  <si>
    <t>皆増</t>
  </si>
  <si>
    <t>皆減</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</si>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</sst>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s>
  <fonts count="5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rgb="FFFFCC99"/>
        <bgColor indexed="64"/>
      </patternFill>
    </fill>
    <fill>
      <patternFill patternType="solid">
        <fgColor rgb="FFB7DEE8"/>
        <bgColor indexed="64"/>
      </patternFill>
    </fill>
    <fill>
      <patternFill patternType="solid">
        <fgColor rgb="FFFFFFFF"/>
        <bgColor indexed="64"/>
      </patternFill>
    </fill>
  </fills>
  <borders count="134">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350">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78" xfId="441" applyNumberFormat="1" applyFont="1" applyBorder="1" applyAlignment="1">
      <alignment horizontal="right" vertical="center" shrinkToFit="1"/>
    </xf>
    <xf numFmtId="185" fontId="19" fillId="0" borderId="79" xfId="441" applyNumberFormat="1" applyFont="1" applyBorder="1" applyAlignment="1">
      <alignment horizontal="right" vertical="center" shrinkToFit="1"/>
    </xf>
    <xf numFmtId="185" fontId="19" fillId="0" borderId="80"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1" xfId="441" applyNumberFormat="1" applyFont="1" applyBorder="1" applyAlignment="1">
      <alignment vertical="center"/>
    </xf>
    <xf numFmtId="185" fontId="38" fillId="0" borderId="81" xfId="441" applyNumberFormat="1" applyFont="1" applyBorder="1" applyAlignment="1">
      <alignment vertical="center" shrinkToFit="1"/>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97"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67" xfId="291" applyNumberFormat="1" applyFont="1" applyBorder="1" applyAlignment="1">
      <alignment vertical="center" shrinkToFit="1"/>
    </xf>
    <xf numFmtId="189" fontId="38" fillId="0" borderId="92" xfId="291" applyNumberFormat="1" applyFont="1" applyBorder="1" applyAlignment="1">
      <alignment vertical="center" shrinkToFit="1"/>
    </xf>
    <xf numFmtId="189" fontId="38" fillId="0" borderId="68" xfId="291" applyNumberFormat="1" applyFont="1" applyBorder="1" applyAlignment="1">
      <alignment vertical="center" shrinkToFit="1"/>
    </xf>
    <xf numFmtId="189" fontId="38" fillId="0" borderId="75"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0" xfId="291" applyNumberFormat="1" applyFont="1" applyBorder="1" applyAlignment="1">
      <alignment horizontal="center" vertical="center" shrinkToFit="1"/>
    </xf>
    <xf numFmtId="189" fontId="38" fillId="0" borderId="89" xfId="291" applyNumberFormat="1" applyFont="1" applyBorder="1" applyAlignment="1">
      <alignment vertical="center" shrinkToFit="1"/>
    </xf>
    <xf numFmtId="189" fontId="38" fillId="0" borderId="98" xfId="291" applyNumberFormat="1" applyFont="1" applyBorder="1" applyAlignment="1">
      <alignment horizontal="center" vertical="center" shrinkToFit="1"/>
    </xf>
    <xf numFmtId="189" fontId="38" fillId="0" borderId="99" xfId="291" applyNumberFormat="1" applyFont="1" applyBorder="1" applyAlignment="1">
      <alignment vertical="center" shrinkToFit="1"/>
    </xf>
    <xf numFmtId="189" fontId="38" fillId="0" borderId="78"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3" xfId="291" applyNumberFormat="1" applyFont="1" applyBorder="1" applyAlignment="1">
      <alignment vertical="center" shrinkToFit="1"/>
    </xf>
    <xf numFmtId="0" fontId="30" fillId="0" borderId="101"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2"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4" xfId="440" applyNumberFormat="1" applyFont="1" applyBorder="1" applyAlignment="1">
      <alignment horizontal="right" vertical="center" shrinkToFit="1"/>
    </xf>
    <xf numFmtId="184" fontId="1" fillId="0" borderId="103" xfId="440" applyNumberFormat="1" applyFont="1" applyBorder="1" applyAlignment="1">
      <alignment horizontal="right" vertical="center" shrinkToFit="1"/>
    </xf>
    <xf numFmtId="184" fontId="1" fillId="0" borderId="93" xfId="440" applyNumberFormat="1" applyFont="1" applyBorder="1" applyAlignment="1">
      <alignment horizontal="right" vertical="center" shrinkToFit="1"/>
    </xf>
    <xf numFmtId="184" fontId="1" fillId="0" borderId="85"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6"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5" fontId="19" fillId="0" borderId="104" xfId="441" applyNumberFormat="1" applyFont="1" applyBorder="1" applyAlignment="1">
      <alignment horizontal="right" vertical="center" shrinkToFit="1"/>
    </xf>
    <xf numFmtId="185" fontId="19" fillId="0" borderId="95" xfId="441" applyNumberFormat="1" applyFont="1" applyBorder="1" applyAlignment="1">
      <alignment horizontal="right" vertical="center" shrinkToFit="1"/>
    </xf>
    <xf numFmtId="185" fontId="19" fillId="0" borderId="105" xfId="441" applyNumberFormat="1" applyFont="1" applyBorder="1" applyAlignment="1">
      <alignment horizontal="right" vertical="center" shrinkToFit="1"/>
    </xf>
    <xf numFmtId="185" fontId="19" fillId="0" borderId="106" xfId="441" applyNumberFormat="1" applyFont="1" applyBorder="1" applyAlignment="1">
      <alignment horizontal="right" vertical="center" shrinkToFit="1"/>
    </xf>
    <xf numFmtId="184" fontId="19" fillId="0" borderId="57"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07"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3" xfId="291" applyNumberFormat="1" applyFont="1" applyBorder="1" applyAlignment="1">
      <alignment horizontal="center" vertical="center" shrinkToFit="1"/>
    </xf>
    <xf numFmtId="191" fontId="35" fillId="0" borderId="72"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6" xfId="439" applyNumberFormat="1" applyFont="1" applyBorder="1" applyAlignment="1">
      <alignment horizontal="centerContinuous" vertical="center" shrinkToFit="1"/>
    </xf>
    <xf numFmtId="192" fontId="19" fillId="0" borderId="69"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2"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5" xfId="439" applyFont="1" applyBorder="1" applyAlignment="1">
      <alignment horizontal="center" vertical="center" shrinkToFit="1"/>
    </xf>
    <xf numFmtId="0" fontId="19" fillId="0" borderId="63" xfId="439" applyFont="1" applyBorder="1" applyAlignment="1">
      <alignment horizontal="center" vertical="center" shrinkToFit="1"/>
    </xf>
    <xf numFmtId="190" fontId="1" fillId="0" borderId="73" xfId="439" applyNumberFormat="1" applyFont="1" applyBorder="1" applyAlignment="1">
      <alignment horizontal="center" vertical="center" shrinkToFit="1"/>
    </xf>
    <xf numFmtId="3" fontId="38" fillId="0" borderId="100" xfId="439" applyNumberFormat="1" applyFont="1" applyBorder="1" applyAlignment="1">
      <alignment vertical="center" shrinkToFit="1"/>
    </xf>
    <xf numFmtId="3" fontId="38" fillId="0" borderId="113" xfId="439" applyNumberFormat="1" applyFont="1" applyBorder="1" applyAlignment="1">
      <alignment vertical="center" shrinkToFit="1"/>
    </xf>
    <xf numFmtId="3" fontId="38" fillId="0" borderId="114" xfId="439" applyNumberFormat="1" applyFont="1" applyBorder="1" applyAlignment="1">
      <alignment vertical="center" shrinkToFit="1"/>
    </xf>
    <xf numFmtId="3" fontId="38" fillId="0" borderId="83" xfId="439" applyNumberFormat="1" applyFont="1" applyBorder="1" applyAlignment="1">
      <alignment vertical="center" shrinkToFit="1"/>
    </xf>
    <xf numFmtId="3" fontId="38" fillId="0" borderId="62" xfId="439" applyNumberFormat="1" applyFont="1" applyBorder="1" applyAlignment="1">
      <alignment vertical="center" shrinkToFit="1"/>
    </xf>
    <xf numFmtId="3" fontId="38" fillId="0" borderId="64" xfId="439" applyNumberFormat="1" applyFont="1" applyBorder="1" applyAlignment="1">
      <alignment vertical="center" shrinkToFit="1"/>
    </xf>
    <xf numFmtId="0" fontId="1" fillId="0" borderId="59" xfId="439" applyFont="1" applyBorder="1" applyAlignment="1">
      <alignment horizontal="center" vertical="center" shrinkToFit="1"/>
    </xf>
    <xf numFmtId="3" fontId="38" fillId="0" borderId="98" xfId="439" applyNumberFormat="1" applyFont="1" applyBorder="1" applyAlignment="1">
      <alignment horizontal="right" vertical="center" shrinkToFit="1"/>
    </xf>
    <xf numFmtId="3" fontId="38" fillId="0" borderId="89" xfId="439" applyNumberFormat="1" applyFont="1" applyBorder="1" applyAlignment="1">
      <alignment horizontal="right" vertical="center" shrinkToFit="1"/>
    </xf>
    <xf numFmtId="3" fontId="38" fillId="0" borderId="101" xfId="439" applyNumberFormat="1" applyFont="1" applyBorder="1" applyAlignment="1">
      <alignment horizontal="right" vertical="center" shrinkToFit="1"/>
    </xf>
    <xf numFmtId="3" fontId="38" fillId="0" borderId="115" xfId="439" applyNumberFormat="1" applyFont="1" applyBorder="1" applyAlignment="1">
      <alignment horizontal="right" vertical="center" shrinkToFit="1"/>
    </xf>
    <xf numFmtId="3" fontId="38" fillId="0" borderId="87" xfId="439" applyNumberFormat="1" applyFont="1" applyBorder="1" applyAlignment="1">
      <alignment horizontal="right" vertical="center" shrinkToFit="1"/>
    </xf>
    <xf numFmtId="3" fontId="35" fillId="0" borderId="116" xfId="291" applyNumberFormat="1" applyFont="1" applyBorder="1" applyAlignment="1">
      <alignment vertical="center" shrinkToFit="1"/>
    </xf>
    <xf numFmtId="190" fontId="35" fillId="0" borderId="88" xfId="291" applyNumberFormat="1" applyFont="1" applyBorder="1" applyAlignment="1">
      <alignment horizontal="center" vertical="center" shrinkToFit="1"/>
    </xf>
    <xf numFmtId="190" fontId="35" fillId="0" borderId="115" xfId="291" applyNumberFormat="1" applyFont="1" applyBorder="1" applyAlignment="1">
      <alignment horizontal="center" vertical="center" shrinkToFit="1"/>
    </xf>
    <xf numFmtId="3" fontId="35" fillId="0" borderId="59"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0" xfId="291" applyNumberFormat="1" applyFont="1" applyBorder="1" applyAlignment="1">
      <alignment horizontal="center" vertical="center" shrinkToFit="1"/>
    </xf>
    <xf numFmtId="193" fontId="3" fillId="0" borderId="58" xfId="291" applyNumberFormat="1" applyFont="1" applyBorder="1" applyAlignment="1">
      <alignment vertical="center" shrinkToFit="1"/>
    </xf>
    <xf numFmtId="193" fontId="3" fillId="0" borderId="103" xfId="291" applyNumberFormat="1" applyFont="1" applyBorder="1" applyAlignment="1">
      <alignment vertical="center" shrinkToFit="1"/>
    </xf>
    <xf numFmtId="193" fontId="30" fillId="0" borderId="109" xfId="291" applyNumberFormat="1" applyFont="1" applyBorder="1" applyAlignment="1">
      <alignment vertical="center" shrinkToFit="1"/>
    </xf>
    <xf numFmtId="192" fontId="35" fillId="0" borderId="73" xfId="291" applyNumberFormat="1" applyFont="1" applyBorder="1" applyAlignment="1">
      <alignment horizontal="center" vertical="center" shrinkToFit="1"/>
    </xf>
    <xf numFmtId="192" fontId="35" fillId="0" borderId="72" xfId="291" applyNumberFormat="1" applyFont="1" applyBorder="1" applyAlignment="1">
      <alignment horizontal="center" vertical="center" shrinkToFit="1"/>
    </xf>
    <xf numFmtId="193" fontId="3" fillId="0" borderId="56" xfId="291" applyNumberFormat="1" applyFont="1" applyBorder="1" applyAlignment="1">
      <alignment vertical="center" shrinkToFit="1"/>
    </xf>
    <xf numFmtId="193" fontId="3" fillId="0" borderId="114" xfId="291" applyNumberFormat="1" applyFont="1" applyBorder="1" applyAlignment="1">
      <alignment vertical="center" shrinkToFit="1"/>
    </xf>
    <xf numFmtId="193" fontId="30" fillId="0" borderId="74" xfId="291" applyNumberFormat="1" applyFont="1" applyBorder="1" applyAlignment="1">
      <alignment vertical="center" shrinkToFit="1"/>
    </xf>
    <xf numFmtId="193" fontId="3" fillId="0" borderId="57" xfId="291" applyNumberFormat="1" applyFont="1" applyBorder="1" applyAlignment="1">
      <alignment vertical="center" shrinkToFit="1"/>
    </xf>
    <xf numFmtId="193" fontId="3" fillId="0" borderId="92" xfId="291" applyNumberFormat="1" applyFont="1" applyBorder="1" applyAlignment="1">
      <alignment vertical="center" shrinkToFit="1"/>
    </xf>
    <xf numFmtId="184" fontId="37" fillId="25" borderId="73" xfId="441" applyNumberFormat="1" applyFont="1" applyFill="1" applyBorder="1" applyAlignment="1">
      <alignment horizontal="right" vertical="center" shrinkToFit="1"/>
    </xf>
    <xf numFmtId="186" fontId="3" fillId="25" borderId="118" xfId="441" applyNumberFormat="1" applyFont="1" applyFill="1" applyBorder="1" applyAlignment="1" applyProtection="1">
      <alignment horizontal="center" vertical="center" shrinkToFit="1"/>
      <protection locked="0"/>
    </xf>
    <xf numFmtId="186" fontId="3" fillId="25" borderId="119"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2" xfId="441" applyNumberFormat="1" applyFont="1" applyFill="1" applyBorder="1" applyAlignment="1" applyProtection="1">
      <alignment horizontal="center" vertical="center" shrinkToFit="1"/>
      <protection locked="0"/>
    </xf>
    <xf numFmtId="186" fontId="3" fillId="25" borderId="120" xfId="441" applyNumberFormat="1" applyFont="1" applyFill="1" applyBorder="1" applyAlignment="1" applyProtection="1">
      <alignment horizontal="center" vertical="center" shrinkToFit="1"/>
      <protection locked="0"/>
    </xf>
    <xf numFmtId="186" fontId="3" fillId="25" borderId="121"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2" xfId="441" applyFont="1" applyFill="1" applyBorder="1" applyAlignment="1">
      <alignment horizontal="distributed" vertical="center" justifyLastLine="1"/>
    </xf>
    <xf numFmtId="0" fontId="38" fillId="25" borderId="65"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23" xfId="441" applyNumberFormat="1" applyFont="1" applyFill="1" applyBorder="1" applyAlignment="1">
      <alignment horizontal="right" vertical="center" shrinkToFit="1"/>
    </xf>
    <xf numFmtId="184" fontId="19" fillId="25" borderId="121"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21" xfId="440" applyFont="1" applyFill="1" applyBorder="1" applyAlignment="1">
      <alignment horizontal="center" vertical="center" shrinkToFit="1"/>
    </xf>
    <xf numFmtId="0" fontId="30" fillId="25" borderId="125"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24" xfId="440" applyNumberFormat="1" applyFont="1" applyFill="1" applyBorder="1" applyAlignment="1">
      <alignment horizontal="right" vertical="center" shrinkToFit="1"/>
    </xf>
    <xf numFmtId="184" fontId="46" fillId="0" borderId="64" xfId="440" applyNumberFormat="1" applyFont="1" applyBorder="1" applyAlignment="1">
      <alignment horizontal="right" vertical="center" shrinkToFit="1"/>
    </xf>
    <xf numFmtId="185" fontId="46" fillId="0" borderId="126"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2" xfId="440" applyNumberFormat="1" applyFont="1" applyFill="1" applyBorder="1" applyAlignment="1">
      <alignment horizontal="right" vertical="center" shrinkToFit="1"/>
    </xf>
    <xf numFmtId="184" fontId="46" fillId="0" borderId="103" xfId="440" applyNumberFormat="1" applyFont="1" applyBorder="1" applyAlignment="1">
      <alignment horizontal="right" vertical="center" shrinkToFit="1"/>
    </xf>
    <xf numFmtId="184" fontId="1" fillId="0" borderId="92" xfId="440" applyNumberFormat="1" applyFont="1" applyBorder="1" applyAlignment="1" applyProtection="1">
      <alignment horizontal="right" vertical="center" shrinkToFit="1"/>
      <protection locked="0"/>
    </xf>
    <xf numFmtId="185" fontId="1" fillId="0" borderId="126" xfId="440" applyNumberFormat="1" applyFont="1" applyBorder="1" applyAlignment="1">
      <alignment horizontal="right" vertical="center" shrinkToFit="1"/>
    </xf>
    <xf numFmtId="185" fontId="1" fillId="0" borderId="127" xfId="440" applyNumberFormat="1" applyFont="1" applyBorder="1" applyAlignment="1">
      <alignment horizontal="right" vertical="center" shrinkToFit="1"/>
    </xf>
    <xf numFmtId="184" fontId="1" fillId="0" borderId="103" xfId="440" applyNumberFormat="1" applyFont="1" applyBorder="1" applyAlignment="1" applyProtection="1">
      <alignment horizontal="right" vertical="center" shrinkToFit="1"/>
      <protection locked="0"/>
    </xf>
    <xf numFmtId="184" fontId="1" fillId="0" borderId="93" xfId="440" applyNumberFormat="1" applyFont="1" applyBorder="1" applyAlignment="1" applyProtection="1">
      <alignment horizontal="right" vertical="center" shrinkToFit="1"/>
      <protection locked="0"/>
    </xf>
    <xf numFmtId="185" fontId="1" fillId="0" borderId="128"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6"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6"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8" fillId="0" borderId="99" xfId="291" applyNumberFormat="1" applyFont="1" applyBorder="1" applyAlignment="1">
      <alignment horizontal="center" vertical="center" shrinkToFit="1"/>
    </xf>
    <xf numFmtId="193" fontId="3" fillId="0" borderId="111" xfId="291" applyNumberFormat="1" applyFont="1" applyBorder="1" applyAlignment="1">
      <alignment vertical="center" shrinkToFit="1"/>
    </xf>
    <xf numFmtId="0" fontId="30" fillId="25" borderId="121"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0" xfId="291" applyNumberFormat="1" applyFont="1" applyFill="1" applyBorder="1" applyAlignment="1">
      <alignment horizontal="center" vertical="center" shrinkToFit="1"/>
    </xf>
    <xf numFmtId="3" fontId="38" fillId="26" borderId="100" xfId="439" applyNumberFormat="1" applyFont="1" applyFill="1" applyBorder="1" applyAlignment="1">
      <alignment vertical="center" shrinkToFit="1"/>
    </xf>
    <xf numFmtId="3" fontId="38" fillId="26" borderId="113" xfId="439" applyNumberFormat="1" applyFont="1" applyFill="1" applyBorder="1" applyAlignment="1">
      <alignment vertical="center" shrinkToFit="1"/>
    </xf>
    <xf numFmtId="3" fontId="38" fillId="26" borderId="117"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1"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32" xfId="440" applyFont="1" applyFill="1" applyBorder="1" applyAlignment="1" applyProtection="1">
      <alignment horizontal="center" vertical="center" shrinkToFit="1"/>
      <protection locked="0"/>
    </xf>
    <xf numFmtId="0" fontId="38" fillId="0" borderId="70" xfId="440" applyFont="1" applyBorder="1" applyAlignment="1" applyProtection="1">
      <alignment horizontal="center" vertical="center" shrinkToFit="1"/>
      <protection locked="0"/>
    </xf>
    <xf numFmtId="193" fontId="3" fillId="0" borderId="109" xfId="291" applyNumberFormat="1" applyFont="1" applyBorder="1" applyAlignment="1">
      <alignment vertical="center" shrinkToFit="1"/>
    </xf>
    <xf numFmtId="193" fontId="3" fillId="0" borderId="72"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2" xfId="439" applyNumberFormat="1" applyFont="1" applyFill="1" applyBorder="1" applyAlignment="1">
      <alignment vertical="center" shrinkToFit="1"/>
    </xf>
    <xf numFmtId="3" fontId="38" fillId="26" borderId="114" xfId="439" applyNumberFormat="1" applyFont="1" applyFill="1" applyBorder="1" applyAlignment="1">
      <alignment vertical="center" shrinkToFit="1"/>
    </xf>
    <xf numFmtId="193" fontId="3" fillId="26" borderId="57" xfId="291" applyNumberFormat="1" applyFont="1" applyFill="1" applyBorder="1" applyAlignment="1">
      <alignment vertical="center" shrinkToFit="1"/>
    </xf>
    <xf numFmtId="193" fontId="3" fillId="0" borderId="60" xfId="291" applyNumberFormat="1" applyFont="1" applyBorder="1" applyAlignment="1">
      <alignment vertical="center" shrinkToFit="1"/>
    </xf>
    <xf numFmtId="192" fontId="19" fillId="27" borderId="66" xfId="439" applyNumberFormat="1" applyFont="1" applyFill="1" applyBorder="1" applyAlignment="1">
      <alignment horizontal="centerContinuous" vertical="center" shrinkToFit="1"/>
    </xf>
    <xf numFmtId="192" fontId="19" fillId="27" borderId="69" xfId="439" applyNumberFormat="1" applyFont="1" applyFill="1" applyBorder="1" applyAlignment="1">
      <alignment horizontal="centerContinuous" vertical="center" shrinkToFit="1"/>
    </xf>
    <xf numFmtId="0" fontId="19" fillId="27" borderId="63" xfId="439" applyFont="1" applyFill="1" applyBorder="1" applyAlignment="1">
      <alignment horizontal="center" vertical="center" shrinkToFit="1"/>
    </xf>
    <xf numFmtId="0" fontId="19" fillId="27" borderId="75" xfId="439" applyFont="1" applyFill="1" applyBorder="1" applyAlignment="1">
      <alignment horizontal="center" vertical="center" shrinkToFit="1"/>
    </xf>
    <xf numFmtId="0" fontId="19" fillId="27" borderId="51" xfId="439" applyFont="1" applyFill="1" applyBorder="1" applyAlignment="1">
      <alignment horizontal="center" vertical="center" shrinkToFit="1"/>
    </xf>
    <xf numFmtId="3" fontId="38" fillId="0" borderId="117"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6" xfId="291" applyNumberFormat="1" applyFont="1" applyFill="1" applyBorder="1" applyAlignment="1">
      <alignment vertical="center" shrinkToFit="1"/>
    </xf>
    <xf numFmtId="3" fontId="38" fillId="26" borderId="64" xfId="439" applyNumberFormat="1" applyFont="1" applyFill="1" applyBorder="1" applyAlignment="1">
      <alignment vertical="center" shrinkToFit="1"/>
    </xf>
    <xf numFmtId="187" fontId="0" fillId="0" borderId="0" xfId="0" applyNumberFormat="1">
      <alignment vertical="center"/>
    </xf>
    <xf numFmtId="191" fontId="35" fillId="28" borderId="74" xfId="291" applyNumberFormat="1" applyFont="1" applyFill="1" applyBorder="1" applyAlignment="1">
      <alignment horizontal="center" vertical="center" shrinkToFit="1"/>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189" fontId="38" fillId="0" borderId="96" xfId="291" applyNumberFormat="1" applyFont="1" applyBorder="1" applyAlignment="1">
      <alignment vertical="center" shrinkToFit="1"/>
    </xf>
    <xf numFmtId="184" fontId="0" fillId="0" borderId="0" xfId="0" applyNumberFormat="1">
      <alignment vertical="center"/>
    </xf>
    <xf numFmtId="192" fontId="35" fillId="28" borderId="40" xfId="291" applyNumberFormat="1" applyFont="1" applyFill="1" applyBorder="1" applyAlignment="1">
      <alignment horizontal="center" vertical="center" shrinkToFit="1"/>
    </xf>
    <xf numFmtId="3" fontId="35" fillId="0" borderId="0" xfId="441" applyNumberFormat="1" applyFont="1" applyAlignment="1">
      <alignment horizontal="left" vertical="center"/>
    </xf>
    <xf numFmtId="192" fontId="35" fillId="29" borderId="40" xfId="291" applyNumberFormat="1" applyFont="1" applyFill="1" applyBorder="1" applyAlignment="1">
      <alignment horizontal="center" vertical="center" shrinkToFit="1"/>
    </xf>
    <xf numFmtId="189" fontId="38" fillId="0" borderId="110" xfId="291" applyNumberFormat="1" applyFont="1" applyBorder="1" applyAlignment="1">
      <alignment vertical="center" shrinkToFit="1"/>
    </xf>
    <xf numFmtId="3" fontId="38" fillId="0" borderId="49" xfId="439" applyNumberFormat="1" applyFont="1" applyBorder="1" applyAlignment="1">
      <alignment vertical="center" shrinkToFit="1"/>
    </xf>
    <xf numFmtId="193" fontId="3" fillId="0" borderId="63" xfId="291" applyNumberFormat="1" applyFont="1" applyBorder="1" applyAlignment="1">
      <alignment vertical="center" shrinkToFit="1"/>
    </xf>
    <xf numFmtId="187" fontId="19" fillId="0" borderId="76"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1" fontId="35" fillId="29" borderId="40" xfId="291" applyNumberFormat="1" applyFont="1" applyFill="1" applyBorder="1" applyAlignment="1">
      <alignment horizontal="center" vertical="center" shrinkToFit="1"/>
    </xf>
    <xf numFmtId="193" fontId="3" fillId="0" borderId="79" xfId="291" applyNumberFormat="1" applyFont="1" applyBorder="1" applyAlignment="1">
      <alignment vertical="center" shrinkToFit="1"/>
    </xf>
    <xf numFmtId="193" fontId="3" fillId="0" borderId="83" xfId="291" applyNumberFormat="1" applyFont="1" applyBorder="1" applyAlignment="1">
      <alignment vertical="center" shrinkToFit="1"/>
    </xf>
    <xf numFmtId="0" fontId="19" fillId="0" borderId="91"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2"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77"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6" xfId="441" applyNumberFormat="1" applyFont="1" applyBorder="1" applyAlignment="1" applyProtection="1">
      <alignment horizontal="right" vertical="center" shrinkToFit="1"/>
      <protection locked="0"/>
    </xf>
    <xf numFmtId="195" fontId="19" fillId="0" borderId="77" xfId="441"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84" xfId="441" applyNumberFormat="1" applyFont="1" applyBorder="1" applyAlignment="1">
      <alignment vertical="center" shrinkToFit="1"/>
    </xf>
    <xf numFmtId="3" fontId="49" fillId="0" borderId="49" xfId="439" applyNumberFormat="1" applyFont="1" applyBorder="1" applyAlignment="1">
      <alignment vertical="center" shrinkToFit="1"/>
    </xf>
    <xf numFmtId="3" fontId="49" fillId="0" borderId="64" xfId="439" applyNumberFormat="1" applyFont="1" applyBorder="1" applyAlignment="1">
      <alignment vertical="center" shrinkToFit="1"/>
    </xf>
    <xf numFmtId="189" fontId="38" fillId="0" borderId="89" xfId="291" applyNumberFormat="1" applyFont="1" applyBorder="1" applyAlignment="1">
      <alignment horizontal="center" vertical="center" shrinkToFit="1"/>
    </xf>
    <xf numFmtId="193" fontId="3" fillId="0" borderId="133" xfId="291" applyNumberFormat="1" applyFont="1" applyBorder="1" applyAlignment="1">
      <alignment vertical="center" shrinkToFit="1"/>
    </xf>
    <xf numFmtId="189" fontId="38" fillId="0" borderId="49" xfId="439" applyNumberFormat="1" applyFont="1" applyBorder="1" applyAlignment="1">
      <alignment vertical="center" shrinkToFit="1"/>
    </xf>
    <xf numFmtId="189" fontId="38" fillId="0" borderId="83"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84" xfId="441" applyNumberFormat="1" applyFont="1" applyBorder="1" applyAlignment="1">
      <alignment horizontal="right" vertical="center" shrinkToFit="1"/>
    </xf>
    <xf numFmtId="189" fontId="38" fillId="0" borderId="51" xfId="439" applyNumberFormat="1" applyFont="1" applyBorder="1" applyAlignment="1">
      <alignment vertical="center" shrinkToFit="1"/>
    </xf>
    <xf numFmtId="189" fontId="38" fillId="0" borderId="75" xfId="439" applyNumberFormat="1" applyFont="1" applyBorder="1" applyAlignment="1">
      <alignment vertical="center" shrinkToFit="1"/>
    </xf>
    <xf numFmtId="3" fontId="38" fillId="0" borderId="85" xfId="441" applyNumberFormat="1" applyFont="1" applyBorder="1" applyAlignment="1">
      <alignment vertical="center" shrinkToFit="1"/>
    </xf>
    <xf numFmtId="3" fontId="38" fillId="0" borderId="86"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0" fillId="0" borderId="0" xfId="0" applyNumberFormat="1" applyFont="1">
      <alignment vertical="center"/>
    </xf>
    <xf numFmtId="0" fontId="44" fillId="0" borderId="100" xfId="439" applyFont="1" applyBorder="1" applyAlignment="1">
      <alignment vertical="center"/>
    </xf>
    <xf numFmtId="0" fontId="19" fillId="0" borderId="100" xfId="439" applyFont="1" applyBorder="1" applyAlignment="1">
      <alignment vertical="center"/>
    </xf>
    <xf numFmtId="0" fontId="19" fillId="0" borderId="100" xfId="439" applyFont="1" applyBorder="1" applyAlignment="1" applyProtection="1">
      <alignment horizontal="center" vertical="center"/>
      <protection locked="0"/>
    </xf>
    <xf numFmtId="188" fontId="19" fillId="0" borderId="100"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38" fillId="30" borderId="83" xfId="439" applyNumberFormat="1" applyFont="1" applyFill="1" applyBorder="1" applyAlignment="1">
      <alignment vertical="center" shrinkToFit="1"/>
    </xf>
    <xf numFmtId="3" fontId="51" fillId="0" borderId="49" xfId="439" applyNumberFormat="1" applyFont="1" applyBorder="1" applyAlignment="1">
      <alignment vertical="center" shrinkToFit="1"/>
    </xf>
    <xf numFmtId="3" fontId="38" fillId="30" borderId="100" xfId="439" applyNumberFormat="1" applyFont="1" applyFill="1" applyBorder="1" applyAlignment="1">
      <alignment vertical="center" shrinkToFit="1"/>
    </xf>
    <xf numFmtId="193" fontId="3" fillId="0" borderId="0" xfId="291" applyNumberFormat="1" applyFont="1" applyAlignment="1">
      <alignment vertical="center" shrinkToFit="1"/>
    </xf>
    <xf numFmtId="192" fontId="35" fillId="30" borderId="0" xfId="291" applyNumberFormat="1" applyFont="1" applyFill="1" applyAlignment="1">
      <alignment horizontal="center" vertical="center" shrinkToFit="1"/>
    </xf>
    <xf numFmtId="191" fontId="35" fillId="30" borderId="62" xfId="291" applyNumberFormat="1" applyFont="1" applyFill="1" applyBorder="1" applyAlignment="1">
      <alignment horizontal="center" vertical="center" shrinkToFit="1"/>
    </xf>
    <xf numFmtId="193" fontId="30" fillId="0" borderId="0" xfId="291" applyNumberFormat="1" applyFont="1" applyAlignment="1">
      <alignment vertical="center" shrinkToFit="1"/>
    </xf>
    <xf numFmtId="191" fontId="35" fillId="30" borderId="74" xfId="291" applyNumberFormat="1" applyFont="1" applyFill="1" applyBorder="1" applyAlignment="1">
      <alignment horizontal="center" vertical="center" shrinkToFit="1"/>
    </xf>
    <xf numFmtId="193" fontId="30" fillId="0" borderId="72" xfId="291" applyNumberFormat="1" applyFont="1" applyBorder="1" applyAlignment="1">
      <alignment vertical="center" shrinkToFit="1"/>
    </xf>
    <xf numFmtId="3" fontId="51" fillId="0" borderId="64" xfId="439" applyNumberFormat="1" applyFont="1" applyBorder="1" applyAlignment="1">
      <alignment vertical="center" shrinkToFit="1"/>
    </xf>
    <xf numFmtId="193" fontId="3" fillId="29" borderId="111" xfId="291" applyNumberFormat="1" applyFont="1" applyFill="1" applyBorder="1" applyAlignment="1">
      <alignment vertical="center" shrinkToFit="1"/>
    </xf>
    <xf numFmtId="193" fontId="3" fillId="28" borderId="130" xfId="291" applyNumberFormat="1" applyFont="1" applyFill="1" applyBorder="1" applyAlignment="1">
      <alignment vertical="center" shrinkToFit="1"/>
    </xf>
    <xf numFmtId="189" fontId="38" fillId="0" borderId="60" xfId="291" applyNumberFormat="1" applyFont="1" applyBorder="1" applyAlignment="1">
      <alignment vertical="center" shrinkToFit="1"/>
    </xf>
    <xf numFmtId="189" fontId="38" fillId="0" borderId="61" xfId="291" applyNumberFormat="1" applyFont="1" applyBorder="1" applyAlignment="1">
      <alignment vertical="center" shrinkToFit="1"/>
    </xf>
    <xf numFmtId="189" fontId="38" fillId="29" borderId="49" xfId="291" applyNumberFormat="1" applyFont="1" applyFill="1" applyBorder="1" applyAlignment="1">
      <alignment vertical="center" shrinkToFit="1"/>
    </xf>
    <xf numFmtId="189" fontId="38" fillId="29" borderId="67" xfId="291" applyNumberFormat="1" applyFont="1" applyFill="1" applyBorder="1" applyAlignment="1">
      <alignment vertical="center" shrinkToFit="1"/>
    </xf>
    <xf numFmtId="189" fontId="38" fillId="0" borderId="94" xfId="291" applyNumberFormat="1" applyFont="1" applyBorder="1" applyAlignment="1">
      <alignment vertical="center" shrinkToFit="1"/>
    </xf>
    <xf numFmtId="0" fontId="19" fillId="0" borderId="22" xfId="439" applyFont="1" applyBorder="1" applyAlignment="1">
      <alignment vertical="center"/>
    </xf>
    <xf numFmtId="0" fontId="19" fillId="29" borderId="63" xfId="439" applyFont="1" applyFill="1" applyBorder="1" applyAlignment="1">
      <alignment horizontal="center" vertical="center" shrinkToFit="1"/>
    </xf>
    <xf numFmtId="0" fontId="19" fillId="29" borderId="75" xfId="439" applyFont="1" applyFill="1" applyBorder="1" applyAlignment="1">
      <alignment horizontal="center" vertical="center" shrinkToFit="1"/>
    </xf>
    <xf numFmtId="0" fontId="31"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31" xfId="440" applyFont="1" applyBorder="1" applyAlignment="1">
      <alignment horizontal="center" vertical="center" shrinkToFit="1"/>
    </xf>
    <xf numFmtId="0" fontId="35" fillId="0" borderId="129"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96" xfId="440" applyFont="1" applyFill="1" applyBorder="1" applyAlignment="1">
      <alignment horizontal="center" vertical="center" shrinkToFit="1"/>
    </xf>
    <xf numFmtId="0" fontId="32" fillId="25" borderId="82" xfId="440" applyFont="1" applyFill="1" applyBorder="1" applyAlignment="1">
      <alignment horizontal="center" vertical="center" wrapText="1" shrinkToFit="1"/>
    </xf>
    <xf numFmtId="0" fontId="32" fillId="25" borderId="117"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34" fillId="0" borderId="0" xfId="439" applyFont="1" applyAlignment="1">
      <alignment horizontal="center" vertical="center"/>
    </xf>
    <xf numFmtId="191" fontId="19" fillId="0" borderId="66" xfId="439" applyNumberFormat="1" applyFont="1" applyBorder="1" applyAlignment="1">
      <alignment horizontal="center" vertical="center" shrinkToFit="1"/>
    </xf>
    <xf numFmtId="191" fontId="19" fillId="0" borderId="69" xfId="439" applyNumberFormat="1" applyFont="1" applyBorder="1" applyAlignment="1">
      <alignment horizontal="center" vertical="center" shrinkToFit="1"/>
    </xf>
    <xf numFmtId="0" fontId="19" fillId="0" borderId="66" xfId="439" applyFont="1" applyBorder="1" applyAlignment="1">
      <alignment horizontal="center" vertical="center" shrinkToFit="1"/>
    </xf>
    <xf numFmtId="0" fontId="19" fillId="0" borderId="69" xfId="439" applyFont="1" applyBorder="1" applyAlignment="1">
      <alignment horizontal="center" vertical="center" shrinkToFit="1"/>
    </xf>
    <xf numFmtId="191" fontId="19" fillId="29" borderId="66" xfId="439" applyNumberFormat="1" applyFont="1" applyFill="1" applyBorder="1" applyAlignment="1">
      <alignment horizontal="center" vertical="center" shrinkToFit="1"/>
    </xf>
    <xf numFmtId="191" fontId="19" fillId="29" borderId="69" xfId="439" applyNumberFormat="1" applyFont="1" applyFill="1" applyBorder="1" applyAlignment="1">
      <alignment horizontal="center" vertical="center" shrinkToFit="1"/>
    </xf>
    <xf numFmtId="0" fontId="19" fillId="27" borderId="66" xfId="439" applyFont="1" applyFill="1" applyBorder="1" applyAlignment="1">
      <alignment horizontal="center" vertical="center" shrinkToFit="1"/>
    </xf>
    <xf numFmtId="0" fontId="19" fillId="27" borderId="69" xfId="439" applyFont="1" applyFill="1" applyBorder="1" applyAlignment="1">
      <alignment horizontal="center" vertical="center" shrinkToFit="1"/>
    </xf>
    <xf numFmtId="0" fontId="19" fillId="0" borderId="91" xfId="439" applyFont="1" applyBorder="1" applyAlignment="1">
      <alignment horizontal="center" vertical="center" shrinkToFit="1"/>
    </xf>
    <xf numFmtId="0" fontId="19" fillId="0" borderId="91" xfId="439" applyFont="1" applyBorder="1" applyAlignment="1">
      <alignment horizontal="right"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73">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B7DEE8"/>
      <color rgb="FFFFCC99"/>
      <color rgb="FFFFFFFF"/>
      <color rgb="FF0000CC"/>
      <color rgb="FFFFFF9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令和元年度</c:v>
                </c:pt>
              </c:strCache>
            </c:strRef>
          </c:tx>
          <c:spPr>
            <a:solidFill>
              <a:srgbClr val="99CC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08DA-44CD-997A-5B3605E4E2C9}"/>
            </c:ext>
          </c:extLst>
        </c:ser>
        <c:ser>
          <c:idx val="1"/>
          <c:order val="1"/>
          <c:tx>
            <c:strRef>
              <c:f>'グラフ（年度・暦年）'!$A$20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08DA-44CD-997A-5B3605E4E2C9}"/>
            </c:ext>
          </c:extLst>
        </c:ser>
        <c:ser>
          <c:idx val="2"/>
          <c:order val="2"/>
          <c:tx>
            <c:strRef>
              <c:f>'グラフ（年度・暦年）'!$A$21</c:f>
              <c:strCache>
                <c:ptCount val="1"/>
                <c:pt idx="0">
                  <c:v>令和３年度</c:v>
                </c:pt>
              </c:strCache>
            </c:strRef>
          </c:tx>
          <c:spPr>
            <a:solidFill>
              <a:srgbClr val="3366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08DA-44CD-997A-5B3605E4E2C9}"/>
            </c:ext>
          </c:extLst>
        </c:ser>
        <c:ser>
          <c:idx val="3"/>
          <c:order val="3"/>
          <c:tx>
            <c:strRef>
              <c:f>'グラフ（年度・暦年）'!$A$22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'グラフ（年度・暦年）'!$B$22:$M$22</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08DA-44CD-997A-5B3605E4E2C9}"/>
            </c:ext>
          </c:extLst>
        </c:ser>
        <c:ser>
          <c:idx val="4"/>
          <c:order val="4"/>
          <c:tx>
            <c:strRef>
              <c:f>'グラフ（年度・暦年）'!$A$23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08DA-44CD-997A-5B3605E4E2C9}"/>
            </c:ext>
          </c:extLst>
        </c:ser>
        <c:ser>
          <c:idx val="5"/>
          <c:order val="5"/>
          <c:tx>
            <c:strRef>
              <c:f>'グラフ（年度・暦年）'!$A$24</c:f>
              <c:strCache>
                <c:ptCount val="1"/>
                <c:pt idx="0">
                  <c:v>令和６年度</c:v>
                </c:pt>
              </c:strCache>
            </c:strRef>
          </c:tx>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749.3</c:v>
                </c:pt>
              </c:numCache>
            </c:numRef>
          </c:val>
          <c:extLst>
            <c:ext xmlns:c16="http://schemas.microsoft.com/office/drawing/2014/chart" uri="{C3380CC4-5D6E-409C-BE32-E72D297353CC}">
              <c16:uniqueId val="{00000000-0BDA-4115-A806-BDD026C139E5}"/>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令和２年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令和４年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令和６年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629.20000000000005</c:v>
                </c:pt>
                <c:pt idx="1">
                  <c:v>719.2</c:v>
                </c:pt>
                <c:pt idx="2">
                  <c:v>845.1</c:v>
                </c:pt>
                <c:pt idx="3">
                  <c:v>749.3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b="1">
                <a:latin typeface="+mj-ea"/>
                <a:ea typeface="+mj-ea"/>
              </a:defRPr>
            </a:pPr>
            <a:r>
              <a:rPr lang="ja-JP" altLang="en-US" sz="1600" b="1">
                <a:latin typeface="+mj-ea"/>
                <a:ea typeface="+mj-ea"/>
              </a:rPr>
              <a:t>国内</a:t>
            </a:r>
            <a:r>
              <a:rPr lang="ja-JP" sz="1600" b="1">
                <a:latin typeface="+mj-ea"/>
                <a:ea typeface="+mj-ea"/>
              </a:rPr>
              <a:t>客　月別入域観光客数の推移（</a:t>
            </a:r>
            <a:r>
              <a:rPr lang="ja-JP" altLang="en-US" sz="1600" b="1">
                <a:latin typeface="+mj-ea"/>
                <a:ea typeface="+mj-ea"/>
              </a:rPr>
              <a:t>令和元</a:t>
            </a:r>
            <a:r>
              <a:rPr lang="ja-JP" sz="1600" b="1">
                <a:latin typeface="+mj-ea"/>
                <a:ea typeface="+mj-ea"/>
              </a:rPr>
              <a:t>年度～</a:t>
            </a:r>
            <a:r>
              <a:rPr lang="ja-JP" altLang="en-US" sz="1600" b="1">
                <a:latin typeface="+mj-ea"/>
                <a:ea typeface="+mj-ea"/>
              </a:rPr>
              <a:t>令和６</a:t>
            </a:r>
            <a:r>
              <a:rPr lang="ja-JP" sz="1600" b="1">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令和元年度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令和３年度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B211-4E00-BE37-37E78625EA5A}"/>
            </c:ext>
          </c:extLst>
        </c:ser>
        <c:ser>
          <c:idx val="0"/>
          <c:order val="5"/>
          <c:tx>
            <c:strRef>
              <c:f>'グラフ（国内客年度・暦年）'!$A$23</c:f>
              <c:strCache>
                <c:ptCount val="1"/>
                <c:pt idx="0">
                  <c:v>令和６年度</c:v>
                </c:pt>
              </c:strCache>
            </c:strRef>
          </c:tx>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590.4</c:v>
                </c:pt>
              </c:numCache>
            </c:numRef>
          </c:val>
          <c:extLst>
            <c:ext xmlns:c16="http://schemas.microsoft.com/office/drawing/2014/chart" uri="{C3380CC4-5D6E-409C-BE32-E72D297353CC}">
              <c16:uniqueId val="{00000000-F621-4CF0-AD4B-F4AB25EBCA0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令和２年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令和４年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508.8</c:v>
                </c:pt>
                <c:pt idx="1">
                  <c:v>574.4</c:v>
                </c:pt>
                <c:pt idx="2">
                  <c:v>681</c:v>
                </c:pt>
                <c:pt idx="3">
                  <c:v>590.4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令和元年度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令和３年度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D203-44D5-BBF8-E68F22E042A1}"/>
            </c:ext>
          </c:extLst>
        </c:ser>
        <c:ser>
          <c:idx val="0"/>
          <c:order val="5"/>
          <c:tx>
            <c:strRef>
              <c:f>'グラフ（外国客年度・暦年）'!$A$23</c:f>
              <c:strCache>
                <c:ptCount val="1"/>
                <c:pt idx="0">
                  <c:v>令和６年度</c:v>
                </c:pt>
              </c:strCache>
            </c:strRef>
          </c:tx>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158.9</c:v>
                </c:pt>
              </c:numCache>
            </c:numRef>
          </c:val>
          <c:extLst>
            <c:ext xmlns:c16="http://schemas.microsoft.com/office/drawing/2014/chart" uri="{C3380CC4-5D6E-409C-BE32-E72D297353CC}">
              <c16:uniqueId val="{00000000-F6BC-4B26-9A5C-C5455DF715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令和２年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令和４年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25</xdr:col>
      <xdr:colOff>9525</xdr:colOff>
      <xdr:row>2</xdr:row>
      <xdr:rowOff>0</xdr:rowOff>
    </xdr:from>
    <xdr:to>
      <xdr:col>26</xdr:col>
      <xdr:colOff>0</xdr:colOff>
      <xdr:row>4</xdr:row>
      <xdr:rowOff>0</xdr:rowOff>
    </xdr:to>
    <xdr:sp macro="" textlink="">
      <xdr:nvSpPr>
        <xdr:cNvPr id="9366" name="Line 8">
          <a:extLst>
            <a:ext uri="{FF2B5EF4-FFF2-40B4-BE49-F238E27FC236}">
              <a16:creationId xmlns:a16="http://schemas.microsoft.com/office/drawing/2014/main" id="{00000000-0008-0000-0B00-000096240000}"/>
            </a:ext>
          </a:extLst>
        </xdr:cNvPr>
        <xdr:cNvSpPr>
          <a:spLocks noChangeShapeType="1"/>
        </xdr:cNvSpPr>
      </xdr:nvSpPr>
      <xdr:spPr bwMode="auto">
        <a:xfrm>
          <a:off x="10048875" y="628650"/>
          <a:ext cx="352425" cy="533400"/>
        </a:xfrm>
        <a:prstGeom prst="line">
          <a:avLst/>
        </a:prstGeom>
        <a:noFill/>
        <a:ln w="9525">
          <a:solidFill>
            <a:srgbClr val="000000"/>
          </a:solidFill>
          <a:round/>
          <a:headEnd/>
          <a:tailEnd/>
        </a:ln>
      </xdr:spPr>
    </xdr:sp>
    <xdr:clientData/>
  </xdr:twoCellAnchor>
  <xdr:oneCellAnchor>
    <xdr:from>
      <xdr:col>43</xdr:col>
      <xdr:colOff>77071</xdr:colOff>
      <xdr:row>0</xdr:row>
      <xdr:rowOff>75298</xdr:rowOff>
    </xdr:from>
    <xdr:ext cx="1099789" cy="312906"/>
    <xdr:sp macro="" textlink="">
      <xdr:nvSpPr>
        <xdr:cNvPr id="6" name="Text Box 3">
          <a:extLst>
            <a:ext uri="{FF2B5EF4-FFF2-40B4-BE49-F238E27FC236}">
              <a16:creationId xmlns:a16="http://schemas.microsoft.com/office/drawing/2014/main" id="{00000000-0008-0000-0B00-000006000000}"/>
            </a:ext>
          </a:extLst>
        </xdr:cNvPr>
        <xdr:cNvSpPr txBox="1">
          <a:spLocks noChangeArrowheads="1"/>
        </xdr:cNvSpPr>
      </xdr:nvSpPr>
      <xdr:spPr bwMode="auto">
        <a:xfrm>
          <a:off x="20520102" y="75298"/>
          <a:ext cx="1099789" cy="312906"/>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20</xdr:col>
      <xdr:colOff>7319</xdr:colOff>
      <xdr:row>0</xdr:row>
      <xdr:rowOff>91197</xdr:rowOff>
    </xdr:from>
    <xdr:ext cx="1099788" cy="293349"/>
    <xdr:sp macro="" textlink="">
      <xdr:nvSpPr>
        <xdr:cNvPr id="7" name="Text Box 3">
          <a:extLst>
            <a:ext uri="{FF2B5EF4-FFF2-40B4-BE49-F238E27FC236}">
              <a16:creationId xmlns:a16="http://schemas.microsoft.com/office/drawing/2014/main" id="{00000000-0008-0000-0B00-000007000000}"/>
            </a:ext>
          </a:extLst>
        </xdr:cNvPr>
        <xdr:cNvSpPr txBox="1">
          <a:spLocks noChangeArrowheads="1"/>
        </xdr:cNvSpPr>
      </xdr:nvSpPr>
      <xdr:spPr bwMode="auto">
        <a:xfrm>
          <a:off x="8811140" y="91197"/>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8364" name="グラフ 1">
          <a:extLst>
            <a:ext uri="{FF2B5EF4-FFF2-40B4-BE49-F238E27FC236}">
              <a16:creationId xmlns:a16="http://schemas.microsoft.com/office/drawing/2014/main" id="{00000000-0008-0000-0C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39338" y="89312"/>
          <a:ext cx="833004" cy="399308"/>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F94" t="str">
            <v>宿泊費</v>
          </cell>
          <cell r="H94" t="str">
            <v>交通費</v>
          </cell>
          <cell r="J94" t="str">
            <v>土産費</v>
          </cell>
          <cell r="L94" t="str">
            <v>飲食費</v>
          </cell>
          <cell r="N94" t="str">
            <v>娯楽費</v>
          </cell>
          <cell r="P94" t="str">
            <v>その他</v>
          </cell>
        </row>
        <row r="95">
          <cell r="C95" t="str">
            <v>年</v>
          </cell>
          <cell r="E95" t="str">
            <v>構成比</v>
          </cell>
          <cell r="G95" t="str">
            <v>構成比</v>
          </cell>
          <cell r="I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P74" t="str">
            <v>10-12月 宿泊数</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J3" t="str">
            <v>民宿</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I4" t="str">
            <v>収容人員</v>
          </cell>
          <cell r="J4" t="str">
            <v>軒数</v>
          </cell>
          <cell r="K4" t="str">
            <v>客  室  数</v>
          </cell>
          <cell r="N4" t="str">
            <v>収容人員</v>
          </cell>
          <cell r="O4" t="str">
            <v>軒数</v>
          </cell>
          <cell r="P4" t="str">
            <v>客  室  数</v>
          </cell>
          <cell r="S4" t="str">
            <v>収容人員</v>
          </cell>
          <cell r="T4" t="str">
            <v>軒数</v>
          </cell>
          <cell r="U4" t="str">
            <v>客  室  数</v>
          </cell>
          <cell r="X4" t="str">
            <v>収容人員</v>
          </cell>
          <cell r="Y4" t="str">
            <v>軒数</v>
          </cell>
          <cell r="Z4" t="str">
            <v>客  室  数</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K5" t="str">
            <v>和</v>
          </cell>
          <cell r="L5" t="str">
            <v>洋</v>
          </cell>
          <cell r="M5" t="str">
            <v>計</v>
          </cell>
          <cell r="P5" t="str">
            <v>和</v>
          </cell>
          <cell r="Q5" t="str">
            <v>洋</v>
          </cell>
          <cell r="R5" t="str">
            <v>計</v>
          </cell>
          <cell r="U5" t="str">
            <v>和</v>
          </cell>
          <cell r="V5" t="str">
            <v>洋</v>
          </cell>
          <cell r="W5" t="str">
            <v>計</v>
          </cell>
          <cell r="Z5" t="str">
            <v>和</v>
          </cell>
          <cell r="AA5" t="str">
            <v>洋</v>
          </cell>
          <cell r="AB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K21"/>
  <sheetViews>
    <sheetView showGridLines="0" tabSelected="1" view="pageBreakPreview" topLeftCell="A2" zoomScaleNormal="85" zoomScaleSheetLayoutView="100" workbookViewId="0">
      <selection activeCell="V23" sqref="V23:AC23"/>
    </sheetView>
  </sheetViews>
  <sheetFormatPr defaultColWidth="9" defaultRowHeight="13"/>
  <cols>
    <col min="1" max="1" width="12.7265625" style="1" customWidth="1"/>
    <col min="2" max="2" width="14.08984375" style="1" customWidth="1"/>
    <col min="3" max="3" width="12.7265625" style="1" customWidth="1"/>
    <col min="4" max="11" width="10.6328125" style="1" customWidth="1"/>
    <col min="12" max="16384" width="9" style="1"/>
  </cols>
  <sheetData>
    <row r="1" spans="1:11" ht="23.5">
      <c r="A1" s="324" t="s">
        <v>115</v>
      </c>
      <c r="B1" s="324"/>
      <c r="C1" s="324"/>
      <c r="D1" s="324"/>
      <c r="E1" s="324"/>
      <c r="F1" s="324"/>
      <c r="G1" s="324"/>
      <c r="H1" s="324"/>
      <c r="I1" s="324"/>
      <c r="J1" s="324"/>
      <c r="K1" s="324"/>
    </row>
    <row r="2" spans="1:11" ht="14">
      <c r="A2" s="3"/>
      <c r="B2" s="2"/>
      <c r="C2" s="2"/>
      <c r="D2" s="2"/>
      <c r="E2" s="2"/>
      <c r="F2" s="2"/>
      <c r="G2" s="2"/>
      <c r="H2" s="2"/>
      <c r="I2" s="2"/>
      <c r="J2" s="2"/>
      <c r="K2" s="2"/>
    </row>
    <row r="3" spans="1:11" ht="17" thickBot="1">
      <c r="A3" s="250" t="s">
        <v>71</v>
      </c>
      <c r="B3" s="4"/>
      <c r="C3" s="2"/>
      <c r="D3" s="4"/>
      <c r="E3" s="4"/>
      <c r="F3" s="4"/>
      <c r="G3" s="4"/>
      <c r="H3" s="4"/>
      <c r="I3" s="4"/>
      <c r="J3" s="2"/>
      <c r="K3" s="5" t="s">
        <v>0</v>
      </c>
    </row>
    <row r="4" spans="1:11" ht="17" thickBot="1">
      <c r="A4" s="6"/>
      <c r="B4" s="7" t="s">
        <v>1</v>
      </c>
      <c r="C4" s="329" t="s">
        <v>39</v>
      </c>
      <c r="D4" s="330"/>
      <c r="E4" s="330"/>
      <c r="F4" s="8"/>
      <c r="G4" s="8"/>
      <c r="H4" s="8"/>
      <c r="I4" s="8"/>
      <c r="J4" s="8"/>
      <c r="K4" s="9"/>
    </row>
    <row r="5" spans="1:11" ht="16.5">
      <c r="A5" s="10"/>
      <c r="B5" s="11"/>
      <c r="C5" s="336"/>
      <c r="D5" s="337"/>
      <c r="E5" s="337"/>
      <c r="F5" s="329" t="s">
        <v>38</v>
      </c>
      <c r="G5" s="330"/>
      <c r="H5" s="330"/>
      <c r="I5" s="330"/>
      <c r="J5" s="330"/>
      <c r="K5" s="331"/>
    </row>
    <row r="6" spans="1:11" ht="17.25" customHeight="1">
      <c r="A6" s="12" t="s">
        <v>44</v>
      </c>
      <c r="B6" s="13"/>
      <c r="C6" s="115"/>
      <c r="D6" s="332" t="s">
        <v>45</v>
      </c>
      <c r="E6" s="334" t="s">
        <v>27</v>
      </c>
      <c r="F6" s="325" t="s">
        <v>40</v>
      </c>
      <c r="G6" s="96"/>
      <c r="H6" s="96"/>
      <c r="I6" s="327" t="s">
        <v>41</v>
      </c>
      <c r="J6" s="96"/>
      <c r="K6" s="114"/>
    </row>
    <row r="7" spans="1:11" ht="17" thickBot="1">
      <c r="A7" s="12"/>
      <c r="B7" s="13"/>
      <c r="C7" s="115"/>
      <c r="D7" s="333"/>
      <c r="E7" s="335"/>
      <c r="F7" s="326"/>
      <c r="G7" s="14" t="s">
        <v>45</v>
      </c>
      <c r="H7" s="63" t="s">
        <v>73</v>
      </c>
      <c r="I7" s="328"/>
      <c r="J7" s="14" t="s">
        <v>45</v>
      </c>
      <c r="K7" s="15" t="s">
        <v>73</v>
      </c>
    </row>
    <row r="8" spans="1:11" ht="32.15" customHeight="1" thickBot="1">
      <c r="A8" s="16" t="s">
        <v>34</v>
      </c>
      <c r="B8" s="214" t="s">
        <v>116</v>
      </c>
      <c r="C8" s="188">
        <v>749300</v>
      </c>
      <c r="D8" s="221">
        <v>590400</v>
      </c>
      <c r="E8" s="220">
        <v>158900</v>
      </c>
      <c r="F8" s="17">
        <v>692600</v>
      </c>
      <c r="G8" s="97">
        <v>585100</v>
      </c>
      <c r="H8" s="98">
        <v>107500</v>
      </c>
      <c r="I8" s="117">
        <v>56700</v>
      </c>
      <c r="J8" s="97">
        <v>5300</v>
      </c>
      <c r="K8" s="99">
        <v>51400</v>
      </c>
    </row>
    <row r="9" spans="1:11" ht="32.15" customHeight="1">
      <c r="A9" s="18"/>
      <c r="B9" s="215" t="s">
        <v>117</v>
      </c>
      <c r="C9" s="116">
        <v>669800</v>
      </c>
      <c r="D9" s="100">
        <v>603100</v>
      </c>
      <c r="E9" s="101">
        <v>66700</v>
      </c>
      <c r="F9" s="19">
        <v>661900</v>
      </c>
      <c r="G9" s="200">
        <v>601700</v>
      </c>
      <c r="H9" s="203">
        <v>60200</v>
      </c>
      <c r="I9" s="118">
        <v>7900</v>
      </c>
      <c r="J9" s="200">
        <v>1400</v>
      </c>
      <c r="K9" s="204">
        <v>6500</v>
      </c>
    </row>
    <row r="10" spans="1:11" ht="32.15" customHeight="1">
      <c r="A10" s="20"/>
      <c r="B10" s="15" t="s">
        <v>70</v>
      </c>
      <c r="C10" s="269">
        <v>79500</v>
      </c>
      <c r="D10" s="270">
        <v>-12700</v>
      </c>
      <c r="E10" s="271">
        <v>92200</v>
      </c>
      <c r="F10" s="272">
        <v>30700</v>
      </c>
      <c r="G10" s="273">
        <v>-16600</v>
      </c>
      <c r="H10" s="274">
        <v>47300</v>
      </c>
      <c r="I10" s="275">
        <v>48800</v>
      </c>
      <c r="J10" s="273">
        <v>3900</v>
      </c>
      <c r="K10" s="276">
        <v>44900</v>
      </c>
    </row>
    <row r="11" spans="1:11" ht="32.15" customHeight="1" thickBot="1">
      <c r="A11" s="21"/>
      <c r="B11" s="22" t="s">
        <v>28</v>
      </c>
      <c r="C11" s="56">
        <v>1.1186921469095252</v>
      </c>
      <c r="D11" s="196">
        <v>0.9789421323163654</v>
      </c>
      <c r="E11" s="197">
        <v>2.3823088455772115</v>
      </c>
      <c r="F11" s="263">
        <v>1.0463816286448104</v>
      </c>
      <c r="G11" s="201">
        <v>0.97241150074788096</v>
      </c>
      <c r="H11" s="205">
        <v>1.7857142857142858</v>
      </c>
      <c r="I11" s="206">
        <v>7.1772151898734178</v>
      </c>
      <c r="J11" s="201">
        <v>3.7857142857142856</v>
      </c>
      <c r="K11" s="202">
        <v>7.907692307692308</v>
      </c>
    </row>
    <row r="12" spans="1:11" ht="32.15" customHeight="1" thickBot="1">
      <c r="A12" s="16" t="s">
        <v>53</v>
      </c>
      <c r="B12" s="189" t="s">
        <v>29</v>
      </c>
      <c r="C12" s="188">
        <v>749300</v>
      </c>
      <c r="D12" s="194">
        <v>590400</v>
      </c>
      <c r="E12" s="198">
        <v>158900</v>
      </c>
      <c r="F12" s="17">
        <v>692600</v>
      </c>
      <c r="G12" s="97">
        <v>585100</v>
      </c>
      <c r="H12" s="98">
        <v>107500</v>
      </c>
      <c r="I12" s="117">
        <v>56700</v>
      </c>
      <c r="J12" s="97">
        <v>5300</v>
      </c>
      <c r="K12" s="99">
        <v>51400</v>
      </c>
    </row>
    <row r="13" spans="1:11" ht="32.15" customHeight="1">
      <c r="A13" s="253" t="s">
        <v>118</v>
      </c>
      <c r="B13" s="23" t="s">
        <v>30</v>
      </c>
      <c r="C13" s="116">
        <v>669800</v>
      </c>
      <c r="D13" s="195">
        <v>603100</v>
      </c>
      <c r="E13" s="199">
        <v>66700</v>
      </c>
      <c r="F13" s="19">
        <v>661900</v>
      </c>
      <c r="G13" s="100">
        <v>601700</v>
      </c>
      <c r="H13" s="101">
        <v>60200</v>
      </c>
      <c r="I13" s="118">
        <v>7900</v>
      </c>
      <c r="J13" s="100">
        <v>1400</v>
      </c>
      <c r="K13" s="102">
        <v>6500</v>
      </c>
    </row>
    <row r="14" spans="1:11" ht="32.15" customHeight="1">
      <c r="A14" s="303"/>
      <c r="B14" s="15" t="s">
        <v>3</v>
      </c>
      <c r="C14" s="269">
        <v>79500</v>
      </c>
      <c r="D14" s="270">
        <v>-12700</v>
      </c>
      <c r="E14" s="271">
        <v>92200</v>
      </c>
      <c r="F14" s="272">
        <v>30700</v>
      </c>
      <c r="G14" s="273">
        <v>-16600</v>
      </c>
      <c r="H14" s="274">
        <v>47300</v>
      </c>
      <c r="I14" s="275">
        <v>48800</v>
      </c>
      <c r="J14" s="273">
        <v>3900</v>
      </c>
      <c r="K14" s="276">
        <v>44900</v>
      </c>
    </row>
    <row r="15" spans="1:11" ht="32.15" customHeight="1" thickBot="1">
      <c r="A15" s="21"/>
      <c r="B15" s="22" t="s">
        <v>37</v>
      </c>
      <c r="C15" s="56">
        <v>1.1186921469095252</v>
      </c>
      <c r="D15" s="196">
        <v>0.9789421323163654</v>
      </c>
      <c r="E15" s="197">
        <v>2.3823088455772115</v>
      </c>
      <c r="F15" s="263">
        <v>1.0463816286448104</v>
      </c>
      <c r="G15" s="201">
        <v>0.97241150074788096</v>
      </c>
      <c r="H15" s="205">
        <v>1.7857142857142858</v>
      </c>
      <c r="I15" s="206">
        <v>7.1772151898734178</v>
      </c>
      <c r="J15" s="201">
        <v>3.7857142857142856</v>
      </c>
      <c r="K15" s="202">
        <v>7.907692307692308</v>
      </c>
    </row>
    <row r="16" spans="1:11" ht="32.15" customHeight="1" thickBot="1">
      <c r="A16" s="16" t="s">
        <v>54</v>
      </c>
      <c r="B16" s="190" t="s">
        <v>35</v>
      </c>
      <c r="C16" s="188">
        <v>2942800</v>
      </c>
      <c r="D16" s="194">
        <v>2354600</v>
      </c>
      <c r="E16" s="198">
        <v>588200</v>
      </c>
      <c r="F16" s="17">
        <v>2732300</v>
      </c>
      <c r="G16" s="103">
        <v>2340800</v>
      </c>
      <c r="H16" s="104">
        <v>391500</v>
      </c>
      <c r="I16" s="117">
        <v>210500</v>
      </c>
      <c r="J16" s="103">
        <v>13800</v>
      </c>
      <c r="K16" s="105">
        <v>196700</v>
      </c>
    </row>
    <row r="17" spans="1:11" ht="32.15" customHeight="1">
      <c r="A17" s="253" t="s">
        <v>119</v>
      </c>
      <c r="B17" s="23" t="s">
        <v>36</v>
      </c>
      <c r="C17" s="116">
        <v>2566100</v>
      </c>
      <c r="D17" s="195">
        <v>2347000</v>
      </c>
      <c r="E17" s="199">
        <v>219100</v>
      </c>
      <c r="F17" s="19">
        <v>2539900</v>
      </c>
      <c r="G17" s="106">
        <v>2340400</v>
      </c>
      <c r="H17" s="101">
        <v>199500</v>
      </c>
      <c r="I17" s="118">
        <v>26200</v>
      </c>
      <c r="J17" s="106">
        <v>6600</v>
      </c>
      <c r="K17" s="102">
        <v>19600</v>
      </c>
    </row>
    <row r="18" spans="1:11" ht="32.15" customHeight="1">
      <c r="A18" s="303"/>
      <c r="B18" s="15" t="s">
        <v>3</v>
      </c>
      <c r="C18" s="269">
        <v>376700</v>
      </c>
      <c r="D18" s="270">
        <v>7600</v>
      </c>
      <c r="E18" s="271">
        <v>369100</v>
      </c>
      <c r="F18" s="272">
        <v>192400</v>
      </c>
      <c r="G18" s="273">
        <v>400</v>
      </c>
      <c r="H18" s="274">
        <v>192000</v>
      </c>
      <c r="I18" s="275">
        <v>184300</v>
      </c>
      <c r="J18" s="273">
        <v>7200</v>
      </c>
      <c r="K18" s="276">
        <v>177100</v>
      </c>
    </row>
    <row r="19" spans="1:11" ht="32.15" customHeight="1" thickBot="1">
      <c r="A19" s="20"/>
      <c r="B19" s="22" t="s">
        <v>33</v>
      </c>
      <c r="C19" s="56">
        <v>1.1467986438564359</v>
      </c>
      <c r="D19" s="196">
        <v>1.0032381763953984</v>
      </c>
      <c r="E19" s="197">
        <v>2.6846188954815151</v>
      </c>
      <c r="F19" s="263">
        <v>1.0757510138194417</v>
      </c>
      <c r="G19" s="201">
        <v>1.0001709109553922</v>
      </c>
      <c r="H19" s="205">
        <v>1.9624060150375939</v>
      </c>
      <c r="I19" s="206">
        <v>8.0343511450381673</v>
      </c>
      <c r="J19" s="201">
        <v>2.0909090909090908</v>
      </c>
      <c r="K19" s="202">
        <v>10.035714285714286</v>
      </c>
    </row>
    <row r="20" spans="1:11" ht="20.149999999999999" customHeight="1"/>
    <row r="21" spans="1:11" ht="20.149999999999999" customHeight="1">
      <c r="D21" s="229" t="s">
        <v>93</v>
      </c>
      <c r="E21" s="297">
        <v>15700</v>
      </c>
      <c r="F21" s="296" t="s">
        <v>94</v>
      </c>
      <c r="K21" s="298">
        <v>4</v>
      </c>
    </row>
  </sheetData>
  <mergeCells count="7">
    <mergeCell ref="A1:K1"/>
    <mergeCell ref="F6:F7"/>
    <mergeCell ref="I6:I7"/>
    <mergeCell ref="F5:K5"/>
    <mergeCell ref="D6:D7"/>
    <mergeCell ref="E6:E7"/>
    <mergeCell ref="C4:E5"/>
  </mergeCells>
  <phoneticPr fontId="2"/>
  <conditionalFormatting sqref="E21">
    <cfRule type="containsBlanks" dxfId="72" priority="10">
      <formula>LEN(TRIM(E21))=0</formula>
    </cfRule>
  </conditionalFormatting>
  <conditionalFormatting sqref="C11:J11">
    <cfRule type="cellIs" dxfId="71" priority="9" operator="equal">
      <formula>"△100%"</formula>
    </cfRule>
  </conditionalFormatting>
  <conditionalFormatting sqref="K11">
    <cfRule type="cellIs" dxfId="70" priority="5" operator="equal">
      <formula>"△100%"</formula>
    </cfRule>
  </conditionalFormatting>
  <conditionalFormatting sqref="C15:J15">
    <cfRule type="cellIs" dxfId="69" priority="4" operator="equal">
      <formula>"△100%"</formula>
    </cfRule>
  </conditionalFormatting>
  <conditionalFormatting sqref="K15">
    <cfRule type="cellIs" dxfId="68" priority="3" operator="equal">
      <formula>"△100%"</formula>
    </cfRule>
  </conditionalFormatting>
  <conditionalFormatting sqref="C19:J19">
    <cfRule type="cellIs" dxfId="67" priority="2" operator="equal">
      <formula>"△100%"</formula>
    </cfRule>
  </conditionalFormatting>
  <conditionalFormatting sqref="K19">
    <cfRule type="cellIs" dxfId="66"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Normal="90" zoomScaleSheetLayoutView="100" workbookViewId="0">
      <selection activeCell="V23" sqref="V23:AC23"/>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24" t="s">
        <v>115</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row>
    <row r="3" spans="1:33" ht="17" thickBot="1">
      <c r="A3" s="24" t="s">
        <v>72</v>
      </c>
      <c r="B3" s="25"/>
      <c r="C3" s="25"/>
      <c r="D3" s="26"/>
      <c r="E3" s="25"/>
      <c r="F3" s="25"/>
      <c r="G3" s="25"/>
      <c r="H3" s="25"/>
      <c r="I3" s="25"/>
      <c r="J3" s="25"/>
      <c r="K3" s="25"/>
      <c r="L3" s="25"/>
      <c r="M3" s="25"/>
      <c r="N3" s="25"/>
      <c r="O3" s="25"/>
      <c r="P3" s="25"/>
      <c r="Q3" s="264"/>
      <c r="R3" s="25"/>
      <c r="S3" s="264"/>
      <c r="T3" s="25"/>
      <c r="U3" s="26"/>
      <c r="V3" s="25"/>
      <c r="W3" s="25"/>
      <c r="X3" s="25"/>
      <c r="Y3" s="25"/>
      <c r="Z3" s="25"/>
      <c r="AA3" s="25"/>
      <c r="AB3" s="25"/>
      <c r="AC3" s="25"/>
      <c r="AD3" s="25"/>
      <c r="AE3" s="25"/>
    </row>
    <row r="4" spans="1:33" ht="14">
      <c r="A4" s="27"/>
      <c r="B4" s="28" t="s">
        <v>1</v>
      </c>
      <c r="C4" s="29"/>
      <c r="D4" s="171">
        <v>1</v>
      </c>
      <c r="E4" s="172">
        <v>2</v>
      </c>
      <c r="F4" s="171">
        <v>3</v>
      </c>
      <c r="G4" s="173">
        <v>4</v>
      </c>
      <c r="H4" s="172">
        <v>5</v>
      </c>
      <c r="I4" s="172">
        <v>6</v>
      </c>
      <c r="J4" s="174">
        <v>7</v>
      </c>
      <c r="K4" s="172">
        <v>8</v>
      </c>
      <c r="L4" s="172">
        <v>9</v>
      </c>
      <c r="M4" s="172">
        <v>10</v>
      </c>
      <c r="N4" s="172">
        <v>11</v>
      </c>
      <c r="O4" s="172">
        <v>12</v>
      </c>
      <c r="P4" s="172">
        <v>13</v>
      </c>
      <c r="Q4" s="172">
        <v>14</v>
      </c>
      <c r="R4" s="172">
        <v>15</v>
      </c>
      <c r="S4" s="172">
        <v>16</v>
      </c>
      <c r="T4" s="172">
        <v>17</v>
      </c>
      <c r="U4" s="172">
        <v>18</v>
      </c>
      <c r="V4" s="172">
        <v>19</v>
      </c>
      <c r="W4" s="172">
        <v>20</v>
      </c>
      <c r="X4" s="172">
        <v>21</v>
      </c>
      <c r="Y4" s="172">
        <v>22</v>
      </c>
      <c r="Z4" s="173">
        <v>23</v>
      </c>
      <c r="AA4" s="172">
        <v>24</v>
      </c>
      <c r="AB4" s="172">
        <v>25</v>
      </c>
      <c r="AC4" s="172">
        <v>26</v>
      </c>
      <c r="AD4" s="175">
        <v>27</v>
      </c>
      <c r="AE4" s="176">
        <v>28</v>
      </c>
    </row>
    <row r="5" spans="1:33" ht="14.5" thickBot="1">
      <c r="A5" s="30" t="s">
        <v>44</v>
      </c>
      <c r="B5" s="31"/>
      <c r="C5" s="32" t="s">
        <v>2</v>
      </c>
      <c r="D5" s="177" t="s">
        <v>9</v>
      </c>
      <c r="E5" s="178" t="s">
        <v>7</v>
      </c>
      <c r="F5" s="179" t="s">
        <v>8</v>
      </c>
      <c r="G5" s="177" t="s">
        <v>6</v>
      </c>
      <c r="H5" s="178" t="s">
        <v>11</v>
      </c>
      <c r="I5" s="180" t="s">
        <v>32</v>
      </c>
      <c r="J5" s="181" t="s">
        <v>10</v>
      </c>
      <c r="K5" s="178" t="s">
        <v>13</v>
      </c>
      <c r="L5" s="178" t="s">
        <v>14</v>
      </c>
      <c r="M5" s="178" t="s">
        <v>15</v>
      </c>
      <c r="N5" s="178" t="s">
        <v>22</v>
      </c>
      <c r="O5" s="178" t="s">
        <v>21</v>
      </c>
      <c r="P5" s="178" t="s">
        <v>47</v>
      </c>
      <c r="Q5" s="178" t="s">
        <v>5</v>
      </c>
      <c r="R5" s="178" t="s">
        <v>25</v>
      </c>
      <c r="S5" s="178" t="s">
        <v>20</v>
      </c>
      <c r="T5" s="178" t="s">
        <v>19</v>
      </c>
      <c r="U5" s="178" t="s">
        <v>23</v>
      </c>
      <c r="V5" s="178" t="s">
        <v>24</v>
      </c>
      <c r="W5" s="178" t="s">
        <v>26</v>
      </c>
      <c r="X5" s="178" t="s">
        <v>12</v>
      </c>
      <c r="Y5" s="178" t="s">
        <v>16</v>
      </c>
      <c r="Z5" s="177" t="s">
        <v>17</v>
      </c>
      <c r="AA5" s="178" t="s">
        <v>18</v>
      </c>
      <c r="AB5" s="178" t="s">
        <v>48</v>
      </c>
      <c r="AC5" s="178" t="s">
        <v>75</v>
      </c>
      <c r="AD5" s="177" t="s">
        <v>31</v>
      </c>
      <c r="AE5" s="182" t="s">
        <v>27</v>
      </c>
    </row>
    <row r="6" spans="1:33" ht="30" customHeight="1" thickBot="1">
      <c r="A6" s="119" t="s">
        <v>34</v>
      </c>
      <c r="B6" s="224" t="s">
        <v>116</v>
      </c>
      <c r="C6" s="222">
        <v>749300</v>
      </c>
      <c r="D6" s="207">
        <v>284800</v>
      </c>
      <c r="E6" s="207">
        <v>38400</v>
      </c>
      <c r="F6" s="207">
        <v>61700</v>
      </c>
      <c r="G6" s="207">
        <v>27100</v>
      </c>
      <c r="H6" s="207">
        <v>72900</v>
      </c>
      <c r="I6" s="207">
        <v>0</v>
      </c>
      <c r="J6" s="207">
        <v>50700</v>
      </c>
      <c r="K6" s="207">
        <v>3900</v>
      </c>
      <c r="L6" s="207">
        <v>10500</v>
      </c>
      <c r="M6" s="207">
        <v>3700</v>
      </c>
      <c r="N6" s="207">
        <v>0</v>
      </c>
      <c r="O6" s="207">
        <v>2000</v>
      </c>
      <c r="P6" s="207">
        <v>500</v>
      </c>
      <c r="Q6" s="207">
        <v>0</v>
      </c>
      <c r="R6" s="207">
        <v>2900</v>
      </c>
      <c r="S6" s="207">
        <v>3900</v>
      </c>
      <c r="T6" s="207">
        <v>4100</v>
      </c>
      <c r="U6" s="207">
        <v>5600</v>
      </c>
      <c r="V6" s="207">
        <v>3100</v>
      </c>
      <c r="W6" s="207">
        <v>0</v>
      </c>
      <c r="X6" s="207">
        <v>0</v>
      </c>
      <c r="Y6" s="207">
        <v>3200</v>
      </c>
      <c r="Z6" s="207">
        <v>0</v>
      </c>
      <c r="AA6" s="207">
        <v>2700</v>
      </c>
      <c r="AB6" s="207">
        <v>3100</v>
      </c>
      <c r="AC6" s="207">
        <v>3300</v>
      </c>
      <c r="AD6" s="208">
        <v>2300</v>
      </c>
      <c r="AE6" s="209">
        <v>158900</v>
      </c>
      <c r="AF6" s="243"/>
      <c r="AG6" s="243"/>
    </row>
    <row r="7" spans="1:33" ht="30" customHeight="1">
      <c r="A7" s="120"/>
      <c r="B7" s="225" t="s">
        <v>117</v>
      </c>
      <c r="C7" s="223">
        <v>669800</v>
      </c>
      <c r="D7" s="210">
        <v>294800</v>
      </c>
      <c r="E7" s="210">
        <v>39900</v>
      </c>
      <c r="F7" s="210">
        <v>65200</v>
      </c>
      <c r="G7" s="210">
        <v>25700</v>
      </c>
      <c r="H7" s="210">
        <v>72300</v>
      </c>
      <c r="I7" s="210">
        <v>0</v>
      </c>
      <c r="J7" s="210">
        <v>51200</v>
      </c>
      <c r="K7" s="210">
        <v>3900</v>
      </c>
      <c r="L7" s="210">
        <v>9800</v>
      </c>
      <c r="M7" s="210">
        <v>4100</v>
      </c>
      <c r="N7" s="210">
        <v>0</v>
      </c>
      <c r="O7" s="210">
        <v>3300</v>
      </c>
      <c r="P7" s="210">
        <v>300</v>
      </c>
      <c r="Q7" s="210">
        <v>0</v>
      </c>
      <c r="R7" s="210">
        <v>2600</v>
      </c>
      <c r="S7" s="210">
        <v>3900</v>
      </c>
      <c r="T7" s="210">
        <v>4500</v>
      </c>
      <c r="U7" s="210">
        <v>5200</v>
      </c>
      <c r="V7" s="210">
        <v>3400</v>
      </c>
      <c r="W7" s="210">
        <v>0</v>
      </c>
      <c r="X7" s="210">
        <v>0</v>
      </c>
      <c r="Y7" s="210">
        <v>3500</v>
      </c>
      <c r="Z7" s="210">
        <v>0</v>
      </c>
      <c r="AA7" s="210">
        <v>2800</v>
      </c>
      <c r="AB7" s="210">
        <v>3500</v>
      </c>
      <c r="AC7" s="210">
        <v>3200</v>
      </c>
      <c r="AD7" s="210">
        <v>0</v>
      </c>
      <c r="AE7" s="211">
        <v>66700</v>
      </c>
      <c r="AF7" s="243"/>
      <c r="AG7" s="243"/>
    </row>
    <row r="8" spans="1:33" ht="30" customHeight="1">
      <c r="A8" s="121"/>
      <c r="B8" s="122" t="s">
        <v>3</v>
      </c>
      <c r="C8" s="277">
        <v>79500</v>
      </c>
      <c r="D8" s="278">
        <v>-10000</v>
      </c>
      <c r="E8" s="279">
        <v>-1500</v>
      </c>
      <c r="F8" s="279">
        <v>-3500</v>
      </c>
      <c r="G8" s="279">
        <v>1400</v>
      </c>
      <c r="H8" s="279">
        <v>600</v>
      </c>
      <c r="I8" s="279">
        <v>0</v>
      </c>
      <c r="J8" s="279">
        <v>-500</v>
      </c>
      <c r="K8" s="279">
        <v>0</v>
      </c>
      <c r="L8" s="279">
        <v>700</v>
      </c>
      <c r="M8" s="279">
        <v>-400</v>
      </c>
      <c r="N8" s="262">
        <v>0</v>
      </c>
      <c r="O8" s="262">
        <v>-1300</v>
      </c>
      <c r="P8" s="279">
        <v>200</v>
      </c>
      <c r="Q8" s="262">
        <v>0</v>
      </c>
      <c r="R8" s="279">
        <v>300</v>
      </c>
      <c r="S8" s="279">
        <v>0</v>
      </c>
      <c r="T8" s="279">
        <v>-400</v>
      </c>
      <c r="U8" s="279">
        <v>400</v>
      </c>
      <c r="V8" s="279">
        <v>-300</v>
      </c>
      <c r="W8" s="262">
        <v>0</v>
      </c>
      <c r="X8" s="279">
        <v>0</v>
      </c>
      <c r="Y8" s="279">
        <v>-300</v>
      </c>
      <c r="Z8" s="262">
        <v>0</v>
      </c>
      <c r="AA8" s="279">
        <v>-100</v>
      </c>
      <c r="AB8" s="279">
        <v>-400</v>
      </c>
      <c r="AC8" s="279">
        <v>100</v>
      </c>
      <c r="AD8" s="262">
        <v>2300</v>
      </c>
      <c r="AE8" s="280">
        <v>92200</v>
      </c>
    </row>
    <row r="9" spans="1:33" ht="30" customHeight="1">
      <c r="A9" s="121"/>
      <c r="B9" s="123" t="s">
        <v>28</v>
      </c>
      <c r="C9" s="35">
        <v>1.1186921469095252</v>
      </c>
      <c r="D9" s="57">
        <v>0.96607869742198105</v>
      </c>
      <c r="E9" s="58">
        <v>0.96240601503759393</v>
      </c>
      <c r="F9" s="58">
        <v>0.94631901840490795</v>
      </c>
      <c r="G9" s="58">
        <v>1.0544747081712063</v>
      </c>
      <c r="H9" s="58">
        <v>1.008298755186722</v>
      </c>
      <c r="I9" s="58" t="s">
        <v>76</v>
      </c>
      <c r="J9" s="58">
        <v>0.990234375</v>
      </c>
      <c r="K9" s="58">
        <v>1</v>
      </c>
      <c r="L9" s="58">
        <v>1.0714285714285714</v>
      </c>
      <c r="M9" s="58">
        <v>0.90243902439024393</v>
      </c>
      <c r="N9" s="58" t="s">
        <v>76</v>
      </c>
      <c r="O9" s="58">
        <v>0.60606060606060608</v>
      </c>
      <c r="P9" s="58">
        <v>1.6666666666666667</v>
      </c>
      <c r="Q9" s="58" t="s">
        <v>76</v>
      </c>
      <c r="R9" s="58">
        <v>1.1153846153846154</v>
      </c>
      <c r="S9" s="58">
        <v>1</v>
      </c>
      <c r="T9" s="58">
        <v>0.91111111111111109</v>
      </c>
      <c r="U9" s="58">
        <v>1.0769230769230769</v>
      </c>
      <c r="V9" s="58">
        <v>0.91176470588235292</v>
      </c>
      <c r="W9" s="58" t="s">
        <v>76</v>
      </c>
      <c r="X9" s="58" t="s">
        <v>76</v>
      </c>
      <c r="Y9" s="58">
        <v>0.91428571428571426</v>
      </c>
      <c r="Z9" s="58" t="s">
        <v>76</v>
      </c>
      <c r="AA9" s="58">
        <v>0.9642857142857143</v>
      </c>
      <c r="AB9" s="58">
        <v>0.88571428571428568</v>
      </c>
      <c r="AC9" s="58">
        <v>1.03125</v>
      </c>
      <c r="AD9" s="58" t="s">
        <v>120</v>
      </c>
      <c r="AE9" s="59">
        <v>2.3823088455772115</v>
      </c>
      <c r="AG9" s="1"/>
    </row>
    <row r="10" spans="1:33" ht="30" customHeight="1" thickBot="1">
      <c r="A10" s="124"/>
      <c r="B10" s="125" t="s">
        <v>59</v>
      </c>
      <c r="C10" s="36">
        <v>1</v>
      </c>
      <c r="D10" s="107">
        <v>0.38008808221006274</v>
      </c>
      <c r="E10" s="108">
        <v>5.124783130922194E-2</v>
      </c>
      <c r="F10" s="109">
        <v>8.2343520619244631E-2</v>
      </c>
      <c r="G10" s="109">
        <v>3.6167089283331108E-2</v>
      </c>
      <c r="H10" s="109">
        <v>9.7290804751101023E-2</v>
      </c>
      <c r="I10" s="109">
        <v>0</v>
      </c>
      <c r="J10" s="109">
        <v>6.7663152275457092E-2</v>
      </c>
      <c r="K10" s="109">
        <v>5.2048578673428532E-3</v>
      </c>
      <c r="L10" s="109">
        <v>1.4013078873615374E-2</v>
      </c>
      <c r="M10" s="109">
        <v>4.9379420792739891E-3</v>
      </c>
      <c r="N10" s="109">
        <v>0</v>
      </c>
      <c r="O10" s="109">
        <v>2.6691578806886428E-3</v>
      </c>
      <c r="P10" s="109">
        <v>6.672894701721607E-4</v>
      </c>
      <c r="Q10" s="109">
        <v>0</v>
      </c>
      <c r="R10" s="109">
        <v>3.8702789269985318E-3</v>
      </c>
      <c r="S10" s="109">
        <v>5.2048578673428532E-3</v>
      </c>
      <c r="T10" s="109">
        <v>5.4717736554117172E-3</v>
      </c>
      <c r="U10" s="109">
        <v>7.4736420659281995E-3</v>
      </c>
      <c r="V10" s="109">
        <v>4.1371947150673962E-3</v>
      </c>
      <c r="W10" s="109">
        <v>0</v>
      </c>
      <c r="X10" s="109">
        <v>0</v>
      </c>
      <c r="Y10" s="109">
        <v>4.2706526091018287E-3</v>
      </c>
      <c r="Z10" s="109">
        <v>0</v>
      </c>
      <c r="AA10" s="109">
        <v>3.6033631389296677E-3</v>
      </c>
      <c r="AB10" s="109">
        <v>4.1371947150673962E-3</v>
      </c>
      <c r="AC10" s="109">
        <v>4.4041105031362602E-3</v>
      </c>
      <c r="AD10" s="109">
        <v>3.0695315627919393E-3</v>
      </c>
      <c r="AE10" s="110">
        <v>0.21206459362071267</v>
      </c>
    </row>
    <row r="11" spans="1:33" ht="30" customHeight="1" thickBot="1">
      <c r="A11" s="33" t="s">
        <v>53</v>
      </c>
      <c r="B11" s="183" t="s">
        <v>29</v>
      </c>
      <c r="C11" s="170">
        <v>749300</v>
      </c>
      <c r="D11" s="184">
        <v>284800</v>
      </c>
      <c r="E11" s="185">
        <v>38400</v>
      </c>
      <c r="F11" s="185">
        <v>61700</v>
      </c>
      <c r="G11" s="185">
        <v>27100</v>
      </c>
      <c r="H11" s="185">
        <v>72900</v>
      </c>
      <c r="I11" s="185">
        <v>0</v>
      </c>
      <c r="J11" s="185">
        <v>50700</v>
      </c>
      <c r="K11" s="185">
        <v>3900</v>
      </c>
      <c r="L11" s="185">
        <v>10500</v>
      </c>
      <c r="M11" s="185">
        <v>3700</v>
      </c>
      <c r="N11" s="185">
        <v>0</v>
      </c>
      <c r="O11" s="185">
        <v>2000</v>
      </c>
      <c r="P11" s="185">
        <v>500</v>
      </c>
      <c r="Q11" s="185">
        <v>0</v>
      </c>
      <c r="R11" s="185">
        <v>2900</v>
      </c>
      <c r="S11" s="185">
        <v>3900</v>
      </c>
      <c r="T11" s="185">
        <v>4100</v>
      </c>
      <c r="U11" s="185">
        <v>5600</v>
      </c>
      <c r="V11" s="185">
        <v>3100</v>
      </c>
      <c r="W11" s="185">
        <v>0</v>
      </c>
      <c r="X11" s="185">
        <v>0</v>
      </c>
      <c r="Y11" s="185">
        <v>3200</v>
      </c>
      <c r="Z11" s="185">
        <v>0</v>
      </c>
      <c r="AA11" s="185">
        <v>2700</v>
      </c>
      <c r="AB11" s="185">
        <v>3100</v>
      </c>
      <c r="AC11" s="185">
        <v>3300</v>
      </c>
      <c r="AD11" s="185">
        <v>2300</v>
      </c>
      <c r="AE11" s="186">
        <v>158900</v>
      </c>
      <c r="AF11" s="243"/>
      <c r="AG11" s="243"/>
    </row>
    <row r="12" spans="1:33" ht="30" customHeight="1">
      <c r="A12" s="252" t="s">
        <v>118</v>
      </c>
      <c r="B12" s="126" t="s">
        <v>30</v>
      </c>
      <c r="C12" s="34">
        <v>669800</v>
      </c>
      <c r="D12" s="111">
        <v>294800</v>
      </c>
      <c r="E12" s="111">
        <v>39900</v>
      </c>
      <c r="F12" s="111">
        <v>65200</v>
      </c>
      <c r="G12" s="111">
        <v>25700</v>
      </c>
      <c r="H12" s="111">
        <v>72300</v>
      </c>
      <c r="I12" s="111">
        <v>0</v>
      </c>
      <c r="J12" s="111">
        <v>51200</v>
      </c>
      <c r="K12" s="111">
        <v>3900</v>
      </c>
      <c r="L12" s="111">
        <v>9800</v>
      </c>
      <c r="M12" s="111">
        <v>4100</v>
      </c>
      <c r="N12" s="111">
        <v>0</v>
      </c>
      <c r="O12" s="111">
        <v>3300</v>
      </c>
      <c r="P12" s="111">
        <v>300</v>
      </c>
      <c r="Q12" s="111">
        <v>0</v>
      </c>
      <c r="R12" s="111">
        <v>2600</v>
      </c>
      <c r="S12" s="111">
        <v>3900</v>
      </c>
      <c r="T12" s="111">
        <v>4500</v>
      </c>
      <c r="U12" s="111">
        <v>5200</v>
      </c>
      <c r="V12" s="111">
        <v>3400</v>
      </c>
      <c r="W12" s="111">
        <v>0</v>
      </c>
      <c r="X12" s="111">
        <v>0</v>
      </c>
      <c r="Y12" s="111">
        <v>3500</v>
      </c>
      <c r="Z12" s="111">
        <v>0</v>
      </c>
      <c r="AA12" s="111">
        <v>2800</v>
      </c>
      <c r="AB12" s="111">
        <v>3500</v>
      </c>
      <c r="AC12" s="111">
        <v>3200</v>
      </c>
      <c r="AD12" s="111">
        <v>0</v>
      </c>
      <c r="AE12" s="112">
        <v>66700</v>
      </c>
      <c r="AF12" s="255"/>
    </row>
    <row r="13" spans="1:33" ht="30" customHeight="1">
      <c r="A13" s="121"/>
      <c r="B13" s="127" t="s">
        <v>3</v>
      </c>
      <c r="C13" s="277">
        <v>79500</v>
      </c>
      <c r="D13" s="278">
        <v>-10000</v>
      </c>
      <c r="E13" s="279">
        <v>-1500</v>
      </c>
      <c r="F13" s="279">
        <v>-3500</v>
      </c>
      <c r="G13" s="279">
        <v>1400</v>
      </c>
      <c r="H13" s="279">
        <v>600</v>
      </c>
      <c r="I13" s="279">
        <v>0</v>
      </c>
      <c r="J13" s="279">
        <v>-500</v>
      </c>
      <c r="K13" s="279">
        <v>0</v>
      </c>
      <c r="L13" s="279">
        <v>700</v>
      </c>
      <c r="M13" s="279">
        <v>-400</v>
      </c>
      <c r="N13" s="262">
        <v>0</v>
      </c>
      <c r="O13" s="279">
        <v>-1300</v>
      </c>
      <c r="P13" s="279">
        <v>200</v>
      </c>
      <c r="Q13" s="262">
        <v>0</v>
      </c>
      <c r="R13" s="279">
        <v>300</v>
      </c>
      <c r="S13" s="279">
        <v>0</v>
      </c>
      <c r="T13" s="279">
        <v>-400</v>
      </c>
      <c r="U13" s="279">
        <v>400</v>
      </c>
      <c r="V13" s="279">
        <v>-300</v>
      </c>
      <c r="W13" s="262">
        <v>0</v>
      </c>
      <c r="X13" s="279">
        <v>0</v>
      </c>
      <c r="Y13" s="279">
        <v>-300</v>
      </c>
      <c r="Z13" s="262">
        <v>0</v>
      </c>
      <c r="AA13" s="279">
        <v>-100</v>
      </c>
      <c r="AB13" s="279">
        <v>-400</v>
      </c>
      <c r="AC13" s="279">
        <v>100</v>
      </c>
      <c r="AD13" s="279">
        <v>2300</v>
      </c>
      <c r="AE13" s="280">
        <v>92200</v>
      </c>
    </row>
    <row r="14" spans="1:33" ht="30" customHeight="1">
      <c r="A14" s="121"/>
      <c r="B14" s="128" t="s">
        <v>37</v>
      </c>
      <c r="C14" s="35">
        <v>1.1186921469095252</v>
      </c>
      <c r="D14" s="57">
        <v>0.96607869742198105</v>
      </c>
      <c r="E14" s="58">
        <v>0.96240601503759393</v>
      </c>
      <c r="F14" s="58">
        <v>0.94631901840490795</v>
      </c>
      <c r="G14" s="58">
        <v>1.0544747081712063</v>
      </c>
      <c r="H14" s="58">
        <v>1.008298755186722</v>
      </c>
      <c r="I14" s="58" t="s">
        <v>76</v>
      </c>
      <c r="J14" s="58">
        <v>0.990234375</v>
      </c>
      <c r="K14" s="58">
        <v>1</v>
      </c>
      <c r="L14" s="58">
        <v>1.0714285714285714</v>
      </c>
      <c r="M14" s="58">
        <v>0.90243902439024393</v>
      </c>
      <c r="N14" s="58" t="s">
        <v>76</v>
      </c>
      <c r="O14" s="58">
        <v>0.60606060606060608</v>
      </c>
      <c r="P14" s="58">
        <v>1.6666666666666667</v>
      </c>
      <c r="Q14" s="58" t="s">
        <v>76</v>
      </c>
      <c r="R14" s="58">
        <v>1.1153846153846154</v>
      </c>
      <c r="S14" s="58">
        <v>1</v>
      </c>
      <c r="T14" s="58">
        <v>0.91111111111111109</v>
      </c>
      <c r="U14" s="58">
        <v>1.0769230769230769</v>
      </c>
      <c r="V14" s="58">
        <v>0.91176470588235292</v>
      </c>
      <c r="W14" s="58" t="s">
        <v>76</v>
      </c>
      <c r="X14" s="58" t="s">
        <v>76</v>
      </c>
      <c r="Y14" s="58">
        <v>0.91428571428571426</v>
      </c>
      <c r="Z14" s="58" t="s">
        <v>76</v>
      </c>
      <c r="AA14" s="58">
        <v>0.9642857142857143</v>
      </c>
      <c r="AB14" s="58">
        <v>0.88571428571428568</v>
      </c>
      <c r="AC14" s="58">
        <v>1.03125</v>
      </c>
      <c r="AD14" s="58" t="s">
        <v>120</v>
      </c>
      <c r="AE14" s="59">
        <v>2.3823088455772115</v>
      </c>
    </row>
    <row r="15" spans="1:33" ht="30" customHeight="1" thickBot="1">
      <c r="A15" s="124"/>
      <c r="B15" s="129" t="s">
        <v>42</v>
      </c>
      <c r="C15" s="37">
        <v>1</v>
      </c>
      <c r="D15" s="109">
        <v>0.38008808221006274</v>
      </c>
      <c r="E15" s="108">
        <v>5.124783130922194E-2</v>
      </c>
      <c r="F15" s="109">
        <v>8.2343520619244631E-2</v>
      </c>
      <c r="G15" s="109">
        <v>3.6167089283331108E-2</v>
      </c>
      <c r="H15" s="109">
        <v>9.7290804751101023E-2</v>
      </c>
      <c r="I15" s="109">
        <v>0</v>
      </c>
      <c r="J15" s="109">
        <v>6.7663152275457092E-2</v>
      </c>
      <c r="K15" s="109">
        <v>5.2048578673428532E-3</v>
      </c>
      <c r="L15" s="109">
        <v>1.4013078873615374E-2</v>
      </c>
      <c r="M15" s="109">
        <v>4.9379420792739891E-3</v>
      </c>
      <c r="N15" s="109">
        <v>0</v>
      </c>
      <c r="O15" s="109">
        <v>2.6691578806886428E-3</v>
      </c>
      <c r="P15" s="109">
        <v>6.672894701721607E-4</v>
      </c>
      <c r="Q15" s="109">
        <v>0</v>
      </c>
      <c r="R15" s="109">
        <v>3.8702789269985318E-3</v>
      </c>
      <c r="S15" s="109">
        <v>5.2048578673428532E-3</v>
      </c>
      <c r="T15" s="109">
        <v>5.4717736554117172E-3</v>
      </c>
      <c r="U15" s="109">
        <v>7.4736420659281995E-3</v>
      </c>
      <c r="V15" s="109">
        <v>4.1371947150673962E-3</v>
      </c>
      <c r="W15" s="109">
        <v>0</v>
      </c>
      <c r="X15" s="109">
        <v>0</v>
      </c>
      <c r="Y15" s="109">
        <v>4.2706526091018287E-3</v>
      </c>
      <c r="Z15" s="109">
        <v>0</v>
      </c>
      <c r="AA15" s="109">
        <v>3.6033631389296677E-3</v>
      </c>
      <c r="AB15" s="109">
        <v>4.1371947150673962E-3</v>
      </c>
      <c r="AC15" s="109">
        <v>4.4041105031362602E-3</v>
      </c>
      <c r="AD15" s="109">
        <v>3.0695315627919393E-3</v>
      </c>
      <c r="AE15" s="110">
        <v>0.21206459362071267</v>
      </c>
    </row>
    <row r="16" spans="1:33" ht="30" customHeight="1" thickBot="1">
      <c r="A16" s="33" t="s">
        <v>54</v>
      </c>
      <c r="B16" s="187" t="s">
        <v>35</v>
      </c>
      <c r="C16" s="170">
        <v>2942800</v>
      </c>
      <c r="D16" s="185">
        <v>1130900</v>
      </c>
      <c r="E16" s="185">
        <v>155500</v>
      </c>
      <c r="F16" s="185">
        <v>233800</v>
      </c>
      <c r="G16" s="185">
        <v>106500</v>
      </c>
      <c r="H16" s="185">
        <v>302400</v>
      </c>
      <c r="I16" s="185">
        <v>0</v>
      </c>
      <c r="J16" s="185">
        <v>206100</v>
      </c>
      <c r="K16" s="185">
        <v>16100</v>
      </c>
      <c r="L16" s="185">
        <v>41300</v>
      </c>
      <c r="M16" s="185">
        <v>18800</v>
      </c>
      <c r="N16" s="185">
        <v>100</v>
      </c>
      <c r="O16" s="185">
        <v>8800</v>
      </c>
      <c r="P16" s="185">
        <v>4000</v>
      </c>
      <c r="Q16" s="185">
        <v>0</v>
      </c>
      <c r="R16" s="185">
        <v>12300</v>
      </c>
      <c r="S16" s="185">
        <v>14600</v>
      </c>
      <c r="T16" s="185">
        <v>16300</v>
      </c>
      <c r="U16" s="185">
        <v>17000</v>
      </c>
      <c r="V16" s="185">
        <v>12500</v>
      </c>
      <c r="W16" s="185">
        <v>200</v>
      </c>
      <c r="X16" s="185">
        <v>0</v>
      </c>
      <c r="Y16" s="185">
        <v>13600</v>
      </c>
      <c r="Z16" s="185">
        <v>0</v>
      </c>
      <c r="AA16" s="185">
        <v>11800</v>
      </c>
      <c r="AB16" s="185">
        <v>13300</v>
      </c>
      <c r="AC16" s="185">
        <v>12100</v>
      </c>
      <c r="AD16" s="185">
        <v>6600</v>
      </c>
      <c r="AE16" s="186">
        <v>588200</v>
      </c>
      <c r="AF16" s="255"/>
    </row>
    <row r="17" spans="1:32" ht="30" customHeight="1">
      <c r="A17" s="252" t="s">
        <v>119</v>
      </c>
      <c r="B17" s="126" t="s">
        <v>36</v>
      </c>
      <c r="C17" s="34">
        <v>2566100</v>
      </c>
      <c r="D17" s="111">
        <v>1133900</v>
      </c>
      <c r="E17" s="111">
        <v>154700</v>
      </c>
      <c r="F17" s="111">
        <v>247600</v>
      </c>
      <c r="G17" s="111">
        <v>103900</v>
      </c>
      <c r="H17" s="111">
        <v>289600</v>
      </c>
      <c r="I17" s="111">
        <v>100</v>
      </c>
      <c r="J17" s="111">
        <v>214700</v>
      </c>
      <c r="K17" s="111">
        <v>16000</v>
      </c>
      <c r="L17" s="111">
        <v>38700</v>
      </c>
      <c r="M17" s="111">
        <v>16900</v>
      </c>
      <c r="N17" s="111">
        <v>0</v>
      </c>
      <c r="O17" s="111">
        <v>10300</v>
      </c>
      <c r="P17" s="111">
        <v>600</v>
      </c>
      <c r="Q17" s="111">
        <v>100</v>
      </c>
      <c r="R17" s="111">
        <v>11300</v>
      </c>
      <c r="S17" s="111">
        <v>13700</v>
      </c>
      <c r="T17" s="111">
        <v>17200</v>
      </c>
      <c r="U17" s="111">
        <v>15000</v>
      </c>
      <c r="V17" s="111">
        <v>11900</v>
      </c>
      <c r="W17" s="111">
        <v>300</v>
      </c>
      <c r="X17" s="111">
        <v>100</v>
      </c>
      <c r="Y17" s="111">
        <v>12900</v>
      </c>
      <c r="Z17" s="111">
        <v>0</v>
      </c>
      <c r="AA17" s="111">
        <v>11200</v>
      </c>
      <c r="AB17" s="111">
        <v>13600</v>
      </c>
      <c r="AC17" s="111">
        <v>12300</v>
      </c>
      <c r="AD17" s="111">
        <v>400</v>
      </c>
      <c r="AE17" s="113">
        <v>219100</v>
      </c>
      <c r="AF17" s="255"/>
    </row>
    <row r="18" spans="1:32" ht="30" customHeight="1">
      <c r="A18" s="121"/>
      <c r="B18" s="127" t="s">
        <v>3</v>
      </c>
      <c r="C18" s="277">
        <v>376700</v>
      </c>
      <c r="D18" s="278">
        <v>-3000</v>
      </c>
      <c r="E18" s="279">
        <v>800</v>
      </c>
      <c r="F18" s="279">
        <v>-13800</v>
      </c>
      <c r="G18" s="279">
        <v>2600</v>
      </c>
      <c r="H18" s="279">
        <v>12800</v>
      </c>
      <c r="I18" s="279">
        <v>-100</v>
      </c>
      <c r="J18" s="279">
        <v>-8600</v>
      </c>
      <c r="K18" s="279">
        <v>100</v>
      </c>
      <c r="L18" s="279">
        <v>2600</v>
      </c>
      <c r="M18" s="279">
        <v>1900</v>
      </c>
      <c r="N18" s="262">
        <v>100</v>
      </c>
      <c r="O18" s="262">
        <v>-1500</v>
      </c>
      <c r="P18" s="279">
        <v>3400</v>
      </c>
      <c r="Q18" s="262">
        <v>-100</v>
      </c>
      <c r="R18" s="279">
        <v>1000</v>
      </c>
      <c r="S18" s="279">
        <v>900</v>
      </c>
      <c r="T18" s="279">
        <v>-900</v>
      </c>
      <c r="U18" s="279">
        <v>2000</v>
      </c>
      <c r="V18" s="279">
        <v>600</v>
      </c>
      <c r="W18" s="262">
        <v>-100</v>
      </c>
      <c r="X18" s="279">
        <v>-100</v>
      </c>
      <c r="Y18" s="279">
        <v>700</v>
      </c>
      <c r="Z18" s="262">
        <v>0</v>
      </c>
      <c r="AA18" s="279">
        <v>600</v>
      </c>
      <c r="AB18" s="279">
        <v>-300</v>
      </c>
      <c r="AC18" s="279">
        <v>-200</v>
      </c>
      <c r="AD18" s="262">
        <v>6200</v>
      </c>
      <c r="AE18" s="280">
        <v>369100</v>
      </c>
    </row>
    <row r="19" spans="1:32" ht="30" customHeight="1">
      <c r="A19" s="121"/>
      <c r="B19" s="128" t="s">
        <v>33</v>
      </c>
      <c r="C19" s="35">
        <v>1.1467986438564359</v>
      </c>
      <c r="D19" s="57">
        <v>0.99735426404444838</v>
      </c>
      <c r="E19" s="58">
        <v>1.0051712992889463</v>
      </c>
      <c r="F19" s="58">
        <v>0.94426494345718903</v>
      </c>
      <c r="G19" s="58">
        <v>1.02502406159769</v>
      </c>
      <c r="H19" s="58">
        <v>1.0441988950276244</v>
      </c>
      <c r="I19" s="58" t="s">
        <v>121</v>
      </c>
      <c r="J19" s="58">
        <v>0.95994410805775499</v>
      </c>
      <c r="K19" s="58">
        <v>1.0062500000000001</v>
      </c>
      <c r="L19" s="58">
        <v>1.0671834625322998</v>
      </c>
      <c r="M19" s="58">
        <v>1.1124260355029585</v>
      </c>
      <c r="N19" s="58" t="s">
        <v>120</v>
      </c>
      <c r="O19" s="58">
        <v>0.85436893203883491</v>
      </c>
      <c r="P19" s="58">
        <v>6.666666666666667</v>
      </c>
      <c r="Q19" s="58" t="s">
        <v>121</v>
      </c>
      <c r="R19" s="58">
        <v>1.0884955752212389</v>
      </c>
      <c r="S19" s="58">
        <v>1.0656934306569343</v>
      </c>
      <c r="T19" s="58">
        <v>0.94767441860465118</v>
      </c>
      <c r="U19" s="58">
        <v>1.1333333333333333</v>
      </c>
      <c r="V19" s="58">
        <v>1.0504201680672269</v>
      </c>
      <c r="W19" s="58">
        <v>0.66666666666666663</v>
      </c>
      <c r="X19" s="58" t="s">
        <v>121</v>
      </c>
      <c r="Y19" s="58">
        <v>1.054263565891473</v>
      </c>
      <c r="Z19" s="58" t="s">
        <v>76</v>
      </c>
      <c r="AA19" s="58">
        <v>1.0535714285714286</v>
      </c>
      <c r="AB19" s="58">
        <v>0.9779411764705882</v>
      </c>
      <c r="AC19" s="58">
        <v>0.98373983739837401</v>
      </c>
      <c r="AD19" s="58">
        <v>16.5</v>
      </c>
      <c r="AE19" s="59">
        <v>2.6846188954815151</v>
      </c>
    </row>
    <row r="20" spans="1:32" ht="30" customHeight="1" thickBot="1">
      <c r="A20" s="121"/>
      <c r="B20" s="129" t="s">
        <v>43</v>
      </c>
      <c r="C20" s="37">
        <v>1</v>
      </c>
      <c r="D20" s="109">
        <v>0.3842938697838793</v>
      </c>
      <c r="E20" s="108">
        <v>5.2840831860812829E-2</v>
      </c>
      <c r="F20" s="109">
        <v>7.9448144624167466E-2</v>
      </c>
      <c r="G20" s="109">
        <v>3.6190023107244798E-2</v>
      </c>
      <c r="H20" s="109">
        <v>0.1027592768791627</v>
      </c>
      <c r="I20" s="109">
        <v>0</v>
      </c>
      <c r="J20" s="109">
        <v>7.003534049204839E-2</v>
      </c>
      <c r="K20" s="109">
        <v>5.4709800190294961E-3</v>
      </c>
      <c r="L20" s="109">
        <v>1.4034253092293053E-2</v>
      </c>
      <c r="M20" s="109">
        <v>6.3884735625934488E-3</v>
      </c>
      <c r="N20" s="109">
        <v>3.3981242354220472E-5</v>
      </c>
      <c r="O20" s="109">
        <v>2.9903493271714013E-3</v>
      </c>
      <c r="P20" s="109">
        <v>1.3592496941688189E-3</v>
      </c>
      <c r="Q20" s="109">
        <v>0</v>
      </c>
      <c r="R20" s="109">
        <v>4.1796928095691179E-3</v>
      </c>
      <c r="S20" s="109">
        <v>4.9612613837161888E-3</v>
      </c>
      <c r="T20" s="109">
        <v>5.5389425037379366E-3</v>
      </c>
      <c r="U20" s="109">
        <v>5.7768112002174804E-3</v>
      </c>
      <c r="V20" s="109">
        <v>4.2476552942775584E-3</v>
      </c>
      <c r="W20" s="109">
        <v>6.7962484708440944E-5</v>
      </c>
      <c r="X20" s="109">
        <v>0</v>
      </c>
      <c r="Y20" s="109">
        <v>4.6214489601739839E-3</v>
      </c>
      <c r="Z20" s="109">
        <v>0</v>
      </c>
      <c r="AA20" s="109">
        <v>4.0097865977980155E-3</v>
      </c>
      <c r="AB20" s="109">
        <v>4.5195052331113228E-3</v>
      </c>
      <c r="AC20" s="109">
        <v>4.1117303248606766E-3</v>
      </c>
      <c r="AD20" s="109">
        <v>2.2427619953785511E-3</v>
      </c>
      <c r="AE20" s="110">
        <v>0.19987766752752481</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103</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89"/>
      <c r="R26" s="289"/>
      <c r="S26" s="42"/>
      <c r="T26" s="42"/>
      <c r="U26" s="42"/>
      <c r="V26" s="42"/>
      <c r="W26" s="42"/>
      <c r="X26" s="42"/>
      <c r="Y26" s="42"/>
      <c r="Z26" s="42"/>
      <c r="AA26" s="42"/>
      <c r="AB26" s="42"/>
      <c r="AC26" s="42"/>
      <c r="AD26" s="42"/>
      <c r="AE26" s="42"/>
    </row>
    <row r="27" spans="1:32" ht="26.25" customHeight="1">
      <c r="A27" s="42"/>
      <c r="B27" s="42"/>
      <c r="C27" s="42"/>
      <c r="D27" s="60" t="s">
        <v>116</v>
      </c>
      <c r="E27" s="245">
        <v>250000</v>
      </c>
      <c r="F27" s="246">
        <v>33800</v>
      </c>
      <c r="G27" s="249"/>
      <c r="H27" s="60" t="s">
        <v>116</v>
      </c>
      <c r="I27" s="245">
        <v>491900</v>
      </c>
      <c r="J27" s="247">
        <v>93200</v>
      </c>
      <c r="K27" s="249"/>
      <c r="L27" s="42"/>
      <c r="N27" s="26"/>
      <c r="O27" s="42"/>
      <c r="P27" s="42"/>
      <c r="Q27" s="289"/>
      <c r="R27" s="289"/>
      <c r="S27" s="42"/>
      <c r="T27" s="42"/>
      <c r="U27" s="42"/>
      <c r="V27" s="42"/>
      <c r="W27" s="42"/>
      <c r="X27" s="42"/>
      <c r="Y27" s="42"/>
      <c r="Z27" s="42"/>
      <c r="AA27" s="42"/>
      <c r="AB27" s="42"/>
      <c r="AC27" s="42"/>
      <c r="AD27" s="42"/>
      <c r="AE27" s="42"/>
    </row>
    <row r="28" spans="1:32" ht="26.25" customHeight="1">
      <c r="A28" s="42"/>
      <c r="B28" s="42"/>
      <c r="C28" s="42"/>
      <c r="D28" s="46" t="s">
        <v>117</v>
      </c>
      <c r="E28" s="294">
        <v>259200</v>
      </c>
      <c r="F28" s="295">
        <v>35700</v>
      </c>
      <c r="G28" s="248"/>
      <c r="H28" s="46" t="s">
        <v>117</v>
      </c>
      <c r="I28" s="290">
        <v>492800</v>
      </c>
      <c r="J28" s="291">
        <v>108900</v>
      </c>
      <c r="K28" s="257"/>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81">
        <v>-9200</v>
      </c>
      <c r="F29" s="282">
        <v>-1900</v>
      </c>
      <c r="G29" s="26"/>
      <c r="H29" s="47" t="s">
        <v>3</v>
      </c>
      <c r="I29" s="281">
        <v>-900</v>
      </c>
      <c r="J29" s="282">
        <v>-15700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0.96450617283950613</v>
      </c>
      <c r="F30" s="50">
        <v>0.9467787114845938</v>
      </c>
      <c r="G30" s="26"/>
      <c r="H30" s="48" t="s">
        <v>56</v>
      </c>
      <c r="I30" s="49">
        <v>0.99817370129870131</v>
      </c>
      <c r="J30" s="192">
        <v>0.85583103764921942</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0.36095870632399651</v>
      </c>
      <c r="F31" s="53">
        <v>4.8801617095004329E-2</v>
      </c>
      <c r="G31" s="26"/>
      <c r="H31" s="191" t="s">
        <v>55</v>
      </c>
      <c r="I31" s="62">
        <v>0.84071098957443169</v>
      </c>
      <c r="J31" s="54">
        <v>0.15928901042556828</v>
      </c>
      <c r="K31" s="26"/>
      <c r="L31" s="338" t="s">
        <v>51</v>
      </c>
      <c r="M31" s="338"/>
      <c r="N31" s="338"/>
      <c r="O31" s="338"/>
      <c r="P31" s="338"/>
      <c r="Q31" s="338"/>
      <c r="R31" s="338"/>
      <c r="S31" s="338"/>
      <c r="T31" s="338"/>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5" priority="4">
      <formula>LEN(TRIM(I28))=0</formula>
    </cfRule>
  </conditionalFormatting>
  <conditionalFormatting sqref="C9:AE9">
    <cfRule type="cellIs" dxfId="64" priority="3" operator="equal">
      <formula>"△100%"</formula>
    </cfRule>
  </conditionalFormatting>
  <conditionalFormatting sqref="C19:AE19">
    <cfRule type="cellIs" dxfId="63" priority="2" operator="equal">
      <formula>"△100%"</formula>
    </cfRule>
  </conditionalFormatting>
  <conditionalFormatting sqref="AE14">
    <cfRule type="cellIs" dxfId="62"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AZ77"/>
  <sheetViews>
    <sheetView showGridLines="0" view="pageBreakPreview" topLeftCell="N1" zoomScale="115" zoomScaleNormal="40" zoomScaleSheetLayoutView="115" zoomScalePageLayoutView="40" workbookViewId="0">
      <selection activeCell="Z1" sqref="Z1:AP1"/>
    </sheetView>
  </sheetViews>
  <sheetFormatPr defaultColWidth="9.26953125" defaultRowHeight="38.25" customHeight="1"/>
  <cols>
    <col min="1" max="1" width="4.7265625" style="85" customWidth="1"/>
    <col min="2" max="13" width="8.08984375" style="85" customWidth="1"/>
    <col min="14" max="25" width="5.6328125" style="85" customWidth="1"/>
    <col min="26" max="26" width="4.7265625" style="85" customWidth="1"/>
    <col min="27" max="36" width="8.08984375" style="85" customWidth="1"/>
    <col min="37" max="46" width="5.6328125" style="85" customWidth="1"/>
    <col min="47" max="16384" width="9.26953125" style="65"/>
  </cols>
  <sheetData>
    <row r="1" spans="1:52" s="64" customFormat="1" ht="33" customHeight="1">
      <c r="A1" s="339" t="s">
        <v>112</v>
      </c>
      <c r="B1" s="339"/>
      <c r="C1" s="339"/>
      <c r="D1" s="339"/>
      <c r="E1" s="339"/>
      <c r="F1" s="339"/>
      <c r="G1" s="339"/>
      <c r="H1" s="339"/>
      <c r="I1" s="339"/>
      <c r="J1" s="339"/>
      <c r="K1" s="339"/>
      <c r="L1" s="339"/>
      <c r="M1" s="339"/>
      <c r="N1" s="339"/>
      <c r="O1" s="339"/>
      <c r="P1" s="339"/>
      <c r="Q1" s="339"/>
      <c r="R1" s="339"/>
      <c r="S1" s="339"/>
      <c r="T1" s="339"/>
      <c r="U1" s="339"/>
      <c r="V1" s="251"/>
      <c r="W1" s="251"/>
      <c r="X1" s="251"/>
      <c r="Y1" s="251"/>
      <c r="Z1" s="339" t="s">
        <v>106</v>
      </c>
      <c r="AA1" s="339"/>
      <c r="AB1" s="339"/>
      <c r="AC1" s="339"/>
      <c r="AD1" s="339"/>
      <c r="AE1" s="339"/>
      <c r="AF1" s="339"/>
      <c r="AG1" s="339"/>
      <c r="AH1" s="339"/>
      <c r="AI1" s="339"/>
      <c r="AJ1" s="339"/>
      <c r="AK1" s="339"/>
      <c r="AL1" s="339"/>
      <c r="AM1" s="339"/>
      <c r="AN1" s="339"/>
      <c r="AO1" s="339"/>
      <c r="AP1" s="339"/>
      <c r="AQ1" s="251"/>
      <c r="AR1" s="251"/>
      <c r="AS1" s="251"/>
      <c r="AT1" s="251"/>
      <c r="AU1" s="299"/>
    </row>
    <row r="2" spans="1:52" ht="16.5" customHeight="1">
      <c r="A2" s="132"/>
      <c r="B2" s="132"/>
      <c r="C2" s="132"/>
      <c r="D2" s="132"/>
      <c r="E2" s="132"/>
      <c r="F2" s="132"/>
      <c r="G2" s="132"/>
      <c r="H2" s="132"/>
      <c r="I2" s="132"/>
      <c r="J2" s="132"/>
      <c r="K2" s="132"/>
      <c r="L2" s="132"/>
      <c r="M2" s="132"/>
      <c r="N2" s="132"/>
      <c r="O2" s="132"/>
      <c r="P2" s="132"/>
      <c r="Q2" s="132"/>
      <c r="R2" s="133"/>
      <c r="S2" s="268"/>
      <c r="T2" s="268"/>
      <c r="U2" s="348" t="s">
        <v>85</v>
      </c>
      <c r="V2" s="348"/>
      <c r="W2" s="348"/>
      <c r="X2" s="348"/>
      <c r="Y2" s="348"/>
      <c r="Z2" s="132"/>
      <c r="AA2" s="132"/>
      <c r="AB2" s="132"/>
      <c r="AC2" s="132"/>
      <c r="AD2" s="132"/>
      <c r="AE2" s="132"/>
      <c r="AF2" s="132"/>
      <c r="AG2" s="132"/>
      <c r="AH2" s="132"/>
      <c r="AI2" s="132"/>
      <c r="AJ2" s="132"/>
      <c r="AK2" s="132"/>
      <c r="AL2" s="349" t="s">
        <v>60</v>
      </c>
      <c r="AM2" s="349"/>
      <c r="AN2" s="349"/>
      <c r="AO2" s="349"/>
      <c r="AP2" s="349"/>
      <c r="AQ2" s="349"/>
      <c r="AR2" s="349"/>
      <c r="AS2" s="349"/>
      <c r="AT2" s="349"/>
      <c r="AU2" s="300"/>
    </row>
    <row r="3" spans="1:52" ht="21" customHeight="1">
      <c r="A3" s="240"/>
      <c r="B3" s="340" t="s">
        <v>77</v>
      </c>
      <c r="C3" s="341"/>
      <c r="D3" s="340" t="s">
        <v>78</v>
      </c>
      <c r="E3" s="341"/>
      <c r="F3" s="340" t="s">
        <v>83</v>
      </c>
      <c r="G3" s="341"/>
      <c r="H3" s="340" t="s">
        <v>88</v>
      </c>
      <c r="I3" s="341"/>
      <c r="J3" s="340" t="s">
        <v>95</v>
      </c>
      <c r="K3" s="341"/>
      <c r="L3" s="344" t="s">
        <v>110</v>
      </c>
      <c r="M3" s="345"/>
      <c r="N3" s="342" t="s">
        <v>97</v>
      </c>
      <c r="O3" s="343"/>
      <c r="P3" s="342" t="s">
        <v>84</v>
      </c>
      <c r="Q3" s="343"/>
      <c r="R3" s="342" t="s">
        <v>89</v>
      </c>
      <c r="S3" s="343"/>
      <c r="T3" s="342" t="s">
        <v>96</v>
      </c>
      <c r="U3" s="343"/>
      <c r="V3" s="346" t="s">
        <v>113</v>
      </c>
      <c r="W3" s="347"/>
      <c r="X3" s="346" t="s">
        <v>114</v>
      </c>
      <c r="Y3" s="347"/>
      <c r="Z3" s="240"/>
      <c r="AA3" s="134" t="s">
        <v>79</v>
      </c>
      <c r="AB3" s="135"/>
      <c r="AC3" s="134" t="s">
        <v>80</v>
      </c>
      <c r="AD3" s="135"/>
      <c r="AE3" s="134" t="s">
        <v>87</v>
      </c>
      <c r="AF3" s="135"/>
      <c r="AG3" s="134" t="s">
        <v>102</v>
      </c>
      <c r="AH3" s="135"/>
      <c r="AI3" s="234" t="s">
        <v>104</v>
      </c>
      <c r="AJ3" s="235"/>
      <c r="AK3" s="342" t="s">
        <v>90</v>
      </c>
      <c r="AL3" s="343"/>
      <c r="AM3" s="342" t="s">
        <v>91</v>
      </c>
      <c r="AN3" s="343"/>
      <c r="AO3" s="342" t="s">
        <v>107</v>
      </c>
      <c r="AP3" s="343"/>
      <c r="AQ3" s="346" t="s">
        <v>108</v>
      </c>
      <c r="AR3" s="347"/>
      <c r="AS3" s="346" t="s">
        <v>109</v>
      </c>
      <c r="AT3" s="347"/>
      <c r="AU3" s="300"/>
      <c r="AY3" s="66"/>
      <c r="AZ3" s="66"/>
    </row>
    <row r="4" spans="1:52" ht="21" customHeight="1">
      <c r="A4" s="136"/>
      <c r="B4" s="140" t="s">
        <v>61</v>
      </c>
      <c r="C4" s="139" t="s">
        <v>62</v>
      </c>
      <c r="D4" s="140" t="s">
        <v>61</v>
      </c>
      <c r="E4" s="139" t="s">
        <v>62</v>
      </c>
      <c r="F4" s="140" t="s">
        <v>61</v>
      </c>
      <c r="G4" s="139" t="s">
        <v>62</v>
      </c>
      <c r="H4" s="140" t="s">
        <v>61</v>
      </c>
      <c r="I4" s="139" t="s">
        <v>62</v>
      </c>
      <c r="J4" s="140" t="s">
        <v>61</v>
      </c>
      <c r="K4" s="139" t="s">
        <v>62</v>
      </c>
      <c r="L4" s="322" t="s">
        <v>61</v>
      </c>
      <c r="M4" s="323" t="s">
        <v>62</v>
      </c>
      <c r="N4" s="138" t="s">
        <v>61</v>
      </c>
      <c r="O4" s="139" t="s">
        <v>62</v>
      </c>
      <c r="P4" s="138" t="s">
        <v>61</v>
      </c>
      <c r="Q4" s="139" t="s">
        <v>62</v>
      </c>
      <c r="R4" s="138" t="s">
        <v>61</v>
      </c>
      <c r="S4" s="139" t="s">
        <v>62</v>
      </c>
      <c r="T4" s="138" t="s">
        <v>61</v>
      </c>
      <c r="U4" s="139" t="s">
        <v>62</v>
      </c>
      <c r="V4" s="238" t="s">
        <v>61</v>
      </c>
      <c r="W4" s="237" t="s">
        <v>62</v>
      </c>
      <c r="X4" s="238" t="s">
        <v>61</v>
      </c>
      <c r="Y4" s="237" t="s">
        <v>62</v>
      </c>
      <c r="Z4" s="136"/>
      <c r="AA4" s="140" t="s">
        <v>61</v>
      </c>
      <c r="AB4" s="137" t="s">
        <v>62</v>
      </c>
      <c r="AC4" s="140" t="s">
        <v>61</v>
      </c>
      <c r="AD4" s="139" t="s">
        <v>62</v>
      </c>
      <c r="AE4" s="140" t="s">
        <v>61</v>
      </c>
      <c r="AF4" s="139" t="s">
        <v>62</v>
      </c>
      <c r="AG4" s="140" t="s">
        <v>61</v>
      </c>
      <c r="AH4" s="139" t="s">
        <v>62</v>
      </c>
      <c r="AI4" s="236" t="s">
        <v>61</v>
      </c>
      <c r="AJ4" s="237" t="s">
        <v>62</v>
      </c>
      <c r="AK4" s="138" t="s">
        <v>61</v>
      </c>
      <c r="AL4" s="139" t="s">
        <v>62</v>
      </c>
      <c r="AM4" s="138" t="s">
        <v>61</v>
      </c>
      <c r="AN4" s="139" t="s">
        <v>62</v>
      </c>
      <c r="AO4" s="138" t="s">
        <v>61</v>
      </c>
      <c r="AP4" s="139" t="s">
        <v>62</v>
      </c>
      <c r="AQ4" s="238" t="s">
        <v>61</v>
      </c>
      <c r="AR4" s="237" t="s">
        <v>62</v>
      </c>
      <c r="AS4" s="238" t="s">
        <v>61</v>
      </c>
      <c r="AT4" s="237" t="s">
        <v>62</v>
      </c>
      <c r="AU4" s="301"/>
      <c r="AV4" s="67"/>
      <c r="AW4" s="67"/>
      <c r="AX4" s="67"/>
      <c r="AY4" s="67"/>
      <c r="AZ4" s="67"/>
    </row>
    <row r="5" spans="1:52" ht="33" customHeight="1">
      <c r="A5" s="141">
        <v>4</v>
      </c>
      <c r="B5" s="142">
        <v>851400</v>
      </c>
      <c r="C5" s="218">
        <f>IF(B5="","",B5)</f>
        <v>851400</v>
      </c>
      <c r="D5" s="142">
        <v>77300</v>
      </c>
      <c r="E5" s="143">
        <f>IF(D5="","",D5)</f>
        <v>77300</v>
      </c>
      <c r="F5" s="142">
        <v>262600</v>
      </c>
      <c r="G5" s="143">
        <f>IF(F5="","",F5)</f>
        <v>262600</v>
      </c>
      <c r="H5" s="142">
        <v>409000</v>
      </c>
      <c r="I5" s="143">
        <f>IF(H5="","",H5)</f>
        <v>409000</v>
      </c>
      <c r="J5" s="142">
        <v>669800</v>
      </c>
      <c r="K5" s="143">
        <f>IF(J5="","",J5)</f>
        <v>669800</v>
      </c>
      <c r="L5" s="306">
        <v>749300</v>
      </c>
      <c r="M5" s="304">
        <f>IF(L5&gt;0,(M4+L5),"")</f>
        <v>749300</v>
      </c>
      <c r="N5" s="254">
        <f>(D5/B5*100)-100</f>
        <v>-90.920836269673487</v>
      </c>
      <c r="O5" s="68">
        <f t="shared" ref="O5:O16" si="0">(E5/C5*100)-100</f>
        <v>-90.920836269673487</v>
      </c>
      <c r="P5" s="254">
        <f t="shared" ref="P5:P16" si="1">(F5/D5*100)-100</f>
        <v>239.71539456662356</v>
      </c>
      <c r="Q5" s="68">
        <f t="shared" ref="Q5:Q16" si="2">(G5/E5*100)-100</f>
        <v>239.71539456662356</v>
      </c>
      <c r="R5" s="259">
        <f t="shared" ref="R5:R16" si="3">IF(H5&gt;0,(H5/F5*100)-100,"")</f>
        <v>55.750190403655751</v>
      </c>
      <c r="S5" s="68">
        <f>IF(H5&gt;0,(I5/G5*100)-100,"")</f>
        <v>55.750190403655751</v>
      </c>
      <c r="T5" s="69">
        <f>IF(J5&gt;0,(J5/H5*100)-100,"")</f>
        <v>63.765281173594133</v>
      </c>
      <c r="U5" s="68">
        <f>IF(J5&gt;0,(K5/I5*100)-100,"")</f>
        <v>63.765281173594133</v>
      </c>
      <c r="V5" s="69">
        <f>IF(L5&gt;0,(L5/J5*100)-100,"")</f>
        <v>11.869214690952518</v>
      </c>
      <c r="W5" s="68">
        <f>IF(L5&gt;0,(M5/K5*100)-100,"")</f>
        <v>11.869214690952518</v>
      </c>
      <c r="X5" s="259">
        <f>IF(L5&gt;0,(L5/B5*100)-100,"")</f>
        <v>-11.992013154803843</v>
      </c>
      <c r="Y5" s="68">
        <f>IF(L5&gt;0,(M5/C5*100)-100,"")</f>
        <v>-11.992013154803843</v>
      </c>
      <c r="Z5" s="141">
        <v>1</v>
      </c>
      <c r="AA5" s="217">
        <v>727800</v>
      </c>
      <c r="AB5" s="219">
        <v>727800</v>
      </c>
      <c r="AC5" s="142">
        <v>144000</v>
      </c>
      <c r="AD5" s="219">
        <v>144000</v>
      </c>
      <c r="AE5" s="142">
        <v>224600</v>
      </c>
      <c r="AF5" s="239">
        <v>224600</v>
      </c>
      <c r="AG5" s="142">
        <v>532200</v>
      </c>
      <c r="AH5" s="143">
        <f>IF(AG5&gt;0,(AH4+AG5),"")</f>
        <v>532200</v>
      </c>
      <c r="AI5" s="142">
        <v>629200</v>
      </c>
      <c r="AJ5" s="143">
        <f>IF(AI5="","",AI5)</f>
        <v>629200</v>
      </c>
      <c r="AK5" s="69">
        <f>IF(AC5&gt;0,(AC5/AA5*100)-100,"")</f>
        <v>-80.214344600164878</v>
      </c>
      <c r="AL5" s="70">
        <f>IF(AD5&gt;0,(AD5/AB5*100)-100,"")</f>
        <v>-80.214344600164878</v>
      </c>
      <c r="AM5" s="69">
        <f>IF(AE5&gt;0,(AE5/AC5*100)-100,"")</f>
        <v>55.972222222222229</v>
      </c>
      <c r="AN5" s="68">
        <f>IF(AE5&gt;0,(AF5/AD5*100)-100,"")</f>
        <v>55.972222222222229</v>
      </c>
      <c r="AO5" s="69">
        <f>IF(AG5&gt;0,(AG5/AE5*100)-100,"")</f>
        <v>136.95458593054317</v>
      </c>
      <c r="AP5" s="68">
        <f>IF(AG5&gt;0,(AH5/AF5*100)-100,"")</f>
        <v>136.95458593054317</v>
      </c>
      <c r="AQ5" s="69">
        <f>IF(AI5&gt;0,(AI5/AG5*100)-100,"")</f>
        <v>18.226230740323189</v>
      </c>
      <c r="AR5" s="70">
        <f>IF(AI5&gt;0,(AJ5/AH5*100)-100,"")</f>
        <v>18.226230740323189</v>
      </c>
      <c r="AS5" s="69">
        <v>-16.496350364963504</v>
      </c>
      <c r="AT5" s="70">
        <v>-16.496350364963504</v>
      </c>
      <c r="AU5" s="302"/>
      <c r="AV5" s="71"/>
      <c r="AW5" s="71"/>
      <c r="AX5" s="71"/>
      <c r="AY5" s="71"/>
      <c r="AZ5" s="71"/>
    </row>
    <row r="6" spans="1:52" ht="33" customHeight="1">
      <c r="A6" s="141">
        <v>5</v>
      </c>
      <c r="B6" s="146">
        <v>834900</v>
      </c>
      <c r="C6" s="145">
        <f>IF(B6&gt;0,(C5+B6),"")</f>
        <v>1686300</v>
      </c>
      <c r="D6" s="146">
        <v>44000</v>
      </c>
      <c r="E6" s="145">
        <f>IF(D6&gt;0,(E5+D6),"")</f>
        <v>121300</v>
      </c>
      <c r="F6" s="260">
        <v>195200</v>
      </c>
      <c r="G6" s="145">
        <f>IF(F6&gt;0,(G5+F6),"")</f>
        <v>457800</v>
      </c>
      <c r="H6" s="260">
        <v>396800</v>
      </c>
      <c r="I6" s="145">
        <f>IF(H6&gt;0,(I5+H6),"")</f>
        <v>805800</v>
      </c>
      <c r="J6" s="260">
        <v>645200</v>
      </c>
      <c r="K6" s="145">
        <f t="shared" ref="K6:K16" si="4">IF(J6&gt;0,(K5+J6),"")</f>
        <v>1315000</v>
      </c>
      <c r="L6" s="260"/>
      <c r="M6" s="145" t="str">
        <f t="shared" ref="M6:M16" si="5">IF(L6&gt;0,(M5+L6),"")</f>
        <v/>
      </c>
      <c r="N6" s="72">
        <f t="shared" ref="N6:N16" si="6">(D6/B6*100)-100</f>
        <v>-94.729907773386032</v>
      </c>
      <c r="O6" s="73">
        <f t="shared" si="0"/>
        <v>-92.806736642353087</v>
      </c>
      <c r="P6" s="72">
        <f t="shared" si="1"/>
        <v>343.63636363636363</v>
      </c>
      <c r="Q6" s="73">
        <f t="shared" si="2"/>
        <v>277.4113767518549</v>
      </c>
      <c r="R6" s="72">
        <f t="shared" si="3"/>
        <v>103.27868852459017</v>
      </c>
      <c r="S6" s="95">
        <f t="shared" ref="S6:S16" si="7">IF(H6&gt;0,(I6/G6*100)-100,"")</f>
        <v>76.015727391874179</v>
      </c>
      <c r="T6" s="72">
        <f t="shared" ref="T6:T16" si="8">IF(J6&gt;0,(J6/H6*100)-100,"")</f>
        <v>62.600806451612897</v>
      </c>
      <c r="U6" s="95">
        <f t="shared" ref="U6:U16" si="9">IF(J6&gt;0,(K6/I6*100)-100,"")</f>
        <v>63.191859022089858</v>
      </c>
      <c r="V6" s="72"/>
      <c r="W6" s="316"/>
      <c r="X6" s="72" t="str">
        <f t="shared" ref="X6:X16" si="10">IF(L6&gt;0,(L6/B6*100)-100,"")</f>
        <v/>
      </c>
      <c r="Y6" s="95" t="str">
        <f>IF(M6&gt;0,(M6/C6*100)-100,"")</f>
        <v/>
      </c>
      <c r="Z6" s="141">
        <v>2</v>
      </c>
      <c r="AA6" s="146">
        <v>590900</v>
      </c>
      <c r="AB6" s="144">
        <v>1318700</v>
      </c>
      <c r="AC6" s="230">
        <v>118800</v>
      </c>
      <c r="AD6" s="144">
        <v>262800</v>
      </c>
      <c r="AE6" s="260">
        <v>179200</v>
      </c>
      <c r="AF6" s="231">
        <v>403800</v>
      </c>
      <c r="AG6" s="260">
        <v>597900</v>
      </c>
      <c r="AH6" s="145">
        <f t="shared" ref="AH6:AH16" si="11">IF(AG6&gt;0,(AH5+AG6),"")</f>
        <v>1130100</v>
      </c>
      <c r="AI6" s="260">
        <v>719200</v>
      </c>
      <c r="AJ6" s="145">
        <f>IF(AI6&gt;0,(AJ5+AI6),"")</f>
        <v>1348400</v>
      </c>
      <c r="AK6" s="72">
        <f>IF(AC6&gt;0,(AC6/AA6*100)-100,"")</f>
        <v>-79.895075308850906</v>
      </c>
      <c r="AL6" s="95">
        <f t="shared" ref="AL6:AL16" si="12">IF(AD6&gt;0,(AD6/AB6*100)-100,"")</f>
        <v>-80.071282323500412</v>
      </c>
      <c r="AM6" s="72">
        <f t="shared" ref="AM6:AM16" si="13">IF(AE6&gt;0,(AE6/AC6*100)-100,"")</f>
        <v>50.841750841750837</v>
      </c>
      <c r="AN6" s="95">
        <f t="shared" ref="AN6:AN16" si="14">IF(AE6&gt;0,(AF6/AD6*100)-100,"")</f>
        <v>53.652968036529671</v>
      </c>
      <c r="AO6" s="72">
        <f t="shared" ref="AO6:AO8" si="15">IF(AG6&gt;0,(AG6/AE6*100)-100,"")</f>
        <v>233.64955357142856</v>
      </c>
      <c r="AP6" s="95">
        <f t="shared" ref="AP6" si="16">IF(AG6&gt;0,(AH6/AF6*100)-100,"")</f>
        <v>179.86627043090635</v>
      </c>
      <c r="AQ6" s="72">
        <f t="shared" ref="AQ6:AQ16" si="17">IF(AI6&gt;0,(AI6/AG6*100)-100,"")</f>
        <v>20.287673524000667</v>
      </c>
      <c r="AR6" s="73">
        <f t="shared" ref="AR6:AR17" si="18">IF(AI6&gt;0,(AJ6/AH6*100)-100,"")</f>
        <v>19.316874612866116</v>
      </c>
      <c r="AS6" s="72">
        <v>-6.8635068635068563</v>
      </c>
      <c r="AT6" s="73">
        <v>-11.620895326735265</v>
      </c>
      <c r="AU6" s="302"/>
      <c r="AV6" s="71"/>
      <c r="AW6" s="71"/>
      <c r="AX6" s="71"/>
      <c r="AY6" s="71"/>
      <c r="AZ6" s="71"/>
    </row>
    <row r="7" spans="1:52" ht="33" customHeight="1">
      <c r="A7" s="141">
        <v>6</v>
      </c>
      <c r="B7" s="146">
        <v>868200</v>
      </c>
      <c r="C7" s="145">
        <f t="shared" ref="C7:C16" si="19">IF(B7&gt;0,(C6+B7),"")</f>
        <v>2554500</v>
      </c>
      <c r="D7" s="146">
        <v>144100</v>
      </c>
      <c r="E7" s="145">
        <f t="shared" ref="E7:E16" si="20">IF(D7&gt;0,(E6+D7),"")</f>
        <v>265400</v>
      </c>
      <c r="F7" s="260">
        <v>162900</v>
      </c>
      <c r="G7" s="145">
        <f t="shared" ref="G7:G16" si="21">IF(F7&gt;0,(G6+F7),"")</f>
        <v>620700</v>
      </c>
      <c r="H7" s="260">
        <v>448500</v>
      </c>
      <c r="I7" s="145">
        <f t="shared" ref="I7:I16" si="22">IF(H7&gt;0,(I6+H7),"")</f>
        <v>1254300</v>
      </c>
      <c r="J7" s="260">
        <v>663400</v>
      </c>
      <c r="K7" s="145">
        <f t="shared" si="4"/>
        <v>1978400</v>
      </c>
      <c r="L7" s="260"/>
      <c r="M7" s="145" t="str">
        <f t="shared" si="5"/>
        <v/>
      </c>
      <c r="N7" s="72">
        <f t="shared" si="6"/>
        <v>-83.402441833678878</v>
      </c>
      <c r="O7" s="73">
        <f t="shared" si="0"/>
        <v>-89.610491289880599</v>
      </c>
      <c r="P7" s="72">
        <f t="shared" si="1"/>
        <v>13.046495489243568</v>
      </c>
      <c r="Q7" s="73">
        <f t="shared" si="2"/>
        <v>133.87339864355687</v>
      </c>
      <c r="R7" s="72">
        <f t="shared" si="3"/>
        <v>175.3222836095764</v>
      </c>
      <c r="S7" s="95">
        <f t="shared" si="7"/>
        <v>102.07829869502177</v>
      </c>
      <c r="T7" s="72">
        <f t="shared" si="8"/>
        <v>47.915273132664424</v>
      </c>
      <c r="U7" s="95">
        <f t="shared" si="9"/>
        <v>57.729410826755952</v>
      </c>
      <c r="V7" s="72"/>
      <c r="W7" s="316"/>
      <c r="X7" s="72" t="str">
        <f t="shared" si="10"/>
        <v/>
      </c>
      <c r="Y7" s="320" t="str">
        <f t="shared" ref="Y7:Y16" si="23">IF(M7&gt;0,(M7/C7*100)-100,"")</f>
        <v/>
      </c>
      <c r="Z7" s="141">
        <v>3</v>
      </c>
      <c r="AA7" s="147">
        <v>396300</v>
      </c>
      <c r="AB7" s="144">
        <v>1715000</v>
      </c>
      <c r="AC7" s="242">
        <v>299200</v>
      </c>
      <c r="AD7" s="144">
        <v>562000</v>
      </c>
      <c r="AE7" s="260">
        <v>415700</v>
      </c>
      <c r="AF7" s="144">
        <v>819500</v>
      </c>
      <c r="AG7" s="260">
        <v>766200</v>
      </c>
      <c r="AH7" s="145">
        <f t="shared" si="11"/>
        <v>1896300</v>
      </c>
      <c r="AI7" s="260">
        <v>845100</v>
      </c>
      <c r="AJ7" s="145">
        <f>IF(AI7&gt;0,(AJ6+AI7),"")</f>
        <v>2193500</v>
      </c>
      <c r="AK7" s="72">
        <f t="shared" ref="AK7:AK16" si="24">IF(AC7&gt;0,(AC7/AA7*100)-100,"")</f>
        <v>-24.501640171587184</v>
      </c>
      <c r="AL7" s="95">
        <f t="shared" si="12"/>
        <v>-67.230320699708457</v>
      </c>
      <c r="AM7" s="72">
        <f t="shared" si="13"/>
        <v>38.93716577540107</v>
      </c>
      <c r="AN7" s="95">
        <f t="shared" si="14"/>
        <v>45.818505338078296</v>
      </c>
      <c r="AO7" s="72">
        <f t="shared" si="15"/>
        <v>84.315612220351227</v>
      </c>
      <c r="AP7" s="95">
        <f>IF(AG7&gt;0,(AH7/AF7*100)-100,"")</f>
        <v>131.39719341061621</v>
      </c>
      <c r="AQ7" s="72">
        <f t="shared" si="17"/>
        <v>10.297572435395466</v>
      </c>
      <c r="AR7" s="73">
        <f t="shared" si="18"/>
        <v>15.672625639403037</v>
      </c>
      <c r="AS7" s="72">
        <v>-4.4004524886877761</v>
      </c>
      <c r="AT7" s="73">
        <v>-8.9720712121840904</v>
      </c>
      <c r="AU7" s="300"/>
      <c r="AX7" s="66"/>
      <c r="AY7" s="66"/>
    </row>
    <row r="8" spans="1:52" ht="33" customHeight="1">
      <c r="A8" s="141">
        <v>7</v>
      </c>
      <c r="B8" s="146">
        <v>963600</v>
      </c>
      <c r="C8" s="145">
        <f t="shared" si="19"/>
        <v>3518100</v>
      </c>
      <c r="D8" s="146">
        <v>277300</v>
      </c>
      <c r="E8" s="145">
        <f t="shared" si="20"/>
        <v>542700</v>
      </c>
      <c r="F8" s="260">
        <v>250400</v>
      </c>
      <c r="G8" s="145">
        <f t="shared" si="21"/>
        <v>871100</v>
      </c>
      <c r="H8" s="260">
        <v>607800</v>
      </c>
      <c r="I8" s="145">
        <f t="shared" si="22"/>
        <v>1862100</v>
      </c>
      <c r="J8" s="260">
        <v>778800</v>
      </c>
      <c r="K8" s="145">
        <f t="shared" si="4"/>
        <v>2757200</v>
      </c>
      <c r="L8" s="260"/>
      <c r="M8" s="145" t="str">
        <f t="shared" si="5"/>
        <v/>
      </c>
      <c r="N8" s="72">
        <f t="shared" si="6"/>
        <v>-71.222498962224989</v>
      </c>
      <c r="O8" s="73">
        <f t="shared" si="0"/>
        <v>-84.574059861857251</v>
      </c>
      <c r="P8" s="72">
        <f t="shared" si="1"/>
        <v>-9.7006851785070296</v>
      </c>
      <c r="Q8" s="73">
        <f t="shared" si="2"/>
        <v>60.512253547079411</v>
      </c>
      <c r="R8" s="72">
        <f t="shared" si="3"/>
        <v>142.73162939297123</v>
      </c>
      <c r="S8" s="95">
        <f t="shared" si="7"/>
        <v>113.76420617609918</v>
      </c>
      <c r="T8" s="72">
        <f t="shared" si="8"/>
        <v>28.13425468904245</v>
      </c>
      <c r="U8" s="95">
        <f t="shared" si="9"/>
        <v>48.069384028784725</v>
      </c>
      <c r="V8" s="72"/>
      <c r="W8" s="316"/>
      <c r="X8" s="72" t="str">
        <f t="shared" si="10"/>
        <v/>
      </c>
      <c r="Y8" s="95" t="str">
        <f t="shared" si="23"/>
        <v/>
      </c>
      <c r="Z8" s="141">
        <v>4</v>
      </c>
      <c r="AA8" s="146">
        <v>77300</v>
      </c>
      <c r="AB8" s="144">
        <v>1792300</v>
      </c>
      <c r="AC8" s="230">
        <v>262600</v>
      </c>
      <c r="AD8" s="144">
        <v>824600</v>
      </c>
      <c r="AE8" s="260">
        <v>409000</v>
      </c>
      <c r="AF8" s="144">
        <v>1228500</v>
      </c>
      <c r="AG8" s="260">
        <v>669800</v>
      </c>
      <c r="AH8" s="145">
        <f t="shared" si="11"/>
        <v>2566100</v>
      </c>
      <c r="AI8" s="260">
        <v>749300</v>
      </c>
      <c r="AJ8" s="145">
        <f t="shared" ref="AJ8:AJ14" si="25">IF(AI8&gt;0,(AJ7+AI8),"")</f>
        <v>2942800</v>
      </c>
      <c r="AK8" s="72">
        <f t="shared" si="24"/>
        <v>239.71539456662356</v>
      </c>
      <c r="AL8" s="95">
        <f t="shared" si="12"/>
        <v>-53.992077219215531</v>
      </c>
      <c r="AM8" s="72">
        <f t="shared" si="13"/>
        <v>55.750190403655751</v>
      </c>
      <c r="AN8" s="95">
        <f t="shared" si="14"/>
        <v>48.981324278438024</v>
      </c>
      <c r="AO8" s="72">
        <f t="shared" si="15"/>
        <v>63.765281173594133</v>
      </c>
      <c r="AP8" s="95">
        <f>IF(AG8&gt;0,(AH8/AF8*100)-100,"")</f>
        <v>108.88074888074888</v>
      </c>
      <c r="AQ8" s="318">
        <f t="shared" si="17"/>
        <v>11.869214690952518</v>
      </c>
      <c r="AR8" s="319">
        <f t="shared" si="18"/>
        <v>14.679864385643597</v>
      </c>
      <c r="AS8" s="318">
        <v>-11.992013154803843</v>
      </c>
      <c r="AT8" s="319">
        <v>-9.7605102572751576</v>
      </c>
      <c r="AU8" s="301"/>
      <c r="AV8" s="67"/>
      <c r="AW8" s="67"/>
      <c r="AX8" s="67"/>
      <c r="AY8" s="67"/>
    </row>
    <row r="9" spans="1:52" ht="33" customHeight="1">
      <c r="A9" s="141">
        <v>8</v>
      </c>
      <c r="B9" s="146">
        <v>1021200</v>
      </c>
      <c r="C9" s="145">
        <f t="shared" si="19"/>
        <v>4539300</v>
      </c>
      <c r="D9" s="146">
        <v>202800</v>
      </c>
      <c r="E9" s="145">
        <f t="shared" si="20"/>
        <v>745500</v>
      </c>
      <c r="F9" s="260">
        <v>288200</v>
      </c>
      <c r="G9" s="145">
        <f t="shared" si="21"/>
        <v>1159300</v>
      </c>
      <c r="H9" s="260">
        <v>640800</v>
      </c>
      <c r="I9" s="145">
        <f t="shared" si="22"/>
        <v>2502900</v>
      </c>
      <c r="J9" s="260">
        <v>728600</v>
      </c>
      <c r="K9" s="145">
        <f t="shared" si="4"/>
        <v>3485800</v>
      </c>
      <c r="L9" s="260"/>
      <c r="M9" s="145" t="str">
        <f t="shared" si="5"/>
        <v/>
      </c>
      <c r="N9" s="72">
        <f t="shared" si="6"/>
        <v>-80.141010575793189</v>
      </c>
      <c r="O9" s="73">
        <f t="shared" si="0"/>
        <v>-83.576762937016724</v>
      </c>
      <c r="P9" s="72">
        <f t="shared" si="1"/>
        <v>42.110453648915183</v>
      </c>
      <c r="Q9" s="73">
        <f t="shared" si="2"/>
        <v>55.506371562709603</v>
      </c>
      <c r="R9" s="72">
        <f t="shared" si="3"/>
        <v>122.34559333795977</v>
      </c>
      <c r="S9" s="95">
        <f t="shared" si="7"/>
        <v>115.89752436815323</v>
      </c>
      <c r="T9" s="72">
        <f t="shared" si="8"/>
        <v>13.7016229712859</v>
      </c>
      <c r="U9" s="95">
        <f t="shared" si="9"/>
        <v>39.27044628231252</v>
      </c>
      <c r="V9" s="72"/>
      <c r="W9" s="316"/>
      <c r="X9" s="72" t="str">
        <f t="shared" si="10"/>
        <v/>
      </c>
      <c r="Y9" s="95" t="str">
        <f t="shared" si="23"/>
        <v/>
      </c>
      <c r="Z9" s="141">
        <v>5</v>
      </c>
      <c r="AA9" s="146">
        <v>44000</v>
      </c>
      <c r="AB9" s="144">
        <v>1836300</v>
      </c>
      <c r="AC9" s="146">
        <v>195200</v>
      </c>
      <c r="AD9" s="144">
        <v>1019800</v>
      </c>
      <c r="AE9" s="260">
        <v>396800</v>
      </c>
      <c r="AF9" s="144">
        <v>1625300</v>
      </c>
      <c r="AG9" s="260">
        <v>645200</v>
      </c>
      <c r="AH9" s="145">
        <f t="shared" si="11"/>
        <v>3211300</v>
      </c>
      <c r="AI9" s="260" t="s">
        <v>122</v>
      </c>
      <c r="AJ9" s="145" t="str">
        <f t="shared" si="25"/>
        <v/>
      </c>
      <c r="AK9" s="72">
        <f t="shared" si="24"/>
        <v>343.63636363636363</v>
      </c>
      <c r="AL9" s="95">
        <f t="shared" si="12"/>
        <v>-44.464412133093724</v>
      </c>
      <c r="AM9" s="72">
        <f>IF(AE9&gt;0,(AE9/AC9*100)-100,"")</f>
        <v>103.27868852459017</v>
      </c>
      <c r="AN9" s="95">
        <f>IF(AE9&gt;0,(AF9/AD9*100)-100,"")</f>
        <v>59.374387134732302</v>
      </c>
      <c r="AO9" s="72">
        <f>IF(AG9&gt;0,(AG9/AE9*100)-100,"")</f>
        <v>62.600806451612897</v>
      </c>
      <c r="AP9" s="95">
        <f>IF(AG9&gt;0,(AH9/AF9*100)-100,"")</f>
        <v>97.581984864332725</v>
      </c>
      <c r="AQ9" s="72" t="str">
        <f t="shared" si="17"/>
        <v/>
      </c>
      <c r="AR9" s="73" t="str">
        <f t="shared" si="18"/>
        <v/>
      </c>
      <c r="AS9" s="72" t="str">
        <f>IF(AI9&gt;0,(AI9/#REF!*100)-100,"")</f>
        <v/>
      </c>
      <c r="AT9" s="73" t="str">
        <f>IF(AI9&gt;0,(AJ9/#REF!*100)-100,"")</f>
        <v/>
      </c>
      <c r="AU9" s="300"/>
    </row>
    <row r="10" spans="1:52" ht="33" customHeight="1">
      <c r="A10" s="141">
        <v>9</v>
      </c>
      <c r="B10" s="146">
        <v>809300</v>
      </c>
      <c r="C10" s="145">
        <f t="shared" si="19"/>
        <v>5348600</v>
      </c>
      <c r="D10" s="146">
        <v>227600</v>
      </c>
      <c r="E10" s="145">
        <f t="shared" si="20"/>
        <v>973100</v>
      </c>
      <c r="F10" s="260">
        <v>204900</v>
      </c>
      <c r="G10" s="145">
        <f t="shared" si="21"/>
        <v>1364200</v>
      </c>
      <c r="H10" s="260">
        <v>494700</v>
      </c>
      <c r="I10" s="145">
        <f t="shared" si="22"/>
        <v>2997600</v>
      </c>
      <c r="J10" s="260">
        <v>710100</v>
      </c>
      <c r="K10" s="145">
        <f t="shared" si="4"/>
        <v>4195900</v>
      </c>
      <c r="L10" s="260"/>
      <c r="M10" s="145" t="str">
        <f t="shared" si="5"/>
        <v/>
      </c>
      <c r="N10" s="72">
        <f t="shared" si="6"/>
        <v>-71.876930680835287</v>
      </c>
      <c r="O10" s="73">
        <f t="shared" si="0"/>
        <v>-81.806454025352423</v>
      </c>
      <c r="P10" s="72">
        <f t="shared" si="1"/>
        <v>-9.9736379613356831</v>
      </c>
      <c r="Q10" s="73">
        <f t="shared" si="2"/>
        <v>40.191141712054275</v>
      </c>
      <c r="R10" s="72">
        <f t="shared" si="3"/>
        <v>141.43484626647145</v>
      </c>
      <c r="S10" s="95">
        <f t="shared" si="7"/>
        <v>119.73317695352588</v>
      </c>
      <c r="T10" s="72">
        <f t="shared" si="8"/>
        <v>43.541540327471182</v>
      </c>
      <c r="U10" s="95">
        <f t="shared" si="9"/>
        <v>39.975313584200705</v>
      </c>
      <c r="V10" s="72"/>
      <c r="W10" s="316"/>
      <c r="X10" s="72" t="str">
        <f t="shared" si="10"/>
        <v/>
      </c>
      <c r="Y10" s="95" t="str">
        <f t="shared" si="23"/>
        <v/>
      </c>
      <c r="Z10" s="141">
        <v>6</v>
      </c>
      <c r="AA10" s="146">
        <v>144100</v>
      </c>
      <c r="AB10" s="144">
        <v>1980400</v>
      </c>
      <c r="AC10" s="146">
        <v>162900</v>
      </c>
      <c r="AD10" s="144">
        <v>1182700</v>
      </c>
      <c r="AE10" s="260">
        <v>448500</v>
      </c>
      <c r="AF10" s="144">
        <v>2073800</v>
      </c>
      <c r="AG10" s="260">
        <v>663400</v>
      </c>
      <c r="AH10" s="145">
        <f t="shared" si="11"/>
        <v>3874700</v>
      </c>
      <c r="AI10" s="260" t="s">
        <v>122</v>
      </c>
      <c r="AJ10" s="145" t="str">
        <f t="shared" si="25"/>
        <v/>
      </c>
      <c r="AK10" s="72">
        <f t="shared" si="24"/>
        <v>13.046495489243568</v>
      </c>
      <c r="AL10" s="95">
        <f t="shared" si="12"/>
        <v>-40.279741466370432</v>
      </c>
      <c r="AM10" s="72">
        <f t="shared" si="13"/>
        <v>175.3222836095764</v>
      </c>
      <c r="AN10" s="95">
        <f t="shared" si="14"/>
        <v>75.344550604548914</v>
      </c>
      <c r="AO10" s="72">
        <f t="shared" ref="AO10:AO15" si="26">IF(AG10&gt;0,(AG10/AE10*100)-100,"")</f>
        <v>47.915273132664424</v>
      </c>
      <c r="AP10" s="95">
        <f t="shared" ref="AP10" si="27">IF(AG10&gt;0,(AH10/AF10*100)-100,"")</f>
        <v>86.84058250554537</v>
      </c>
      <c r="AQ10" s="72" t="str">
        <f t="shared" si="17"/>
        <v/>
      </c>
      <c r="AR10" s="95" t="str">
        <f t="shared" si="18"/>
        <v/>
      </c>
      <c r="AS10" s="72" t="str">
        <f>IF(AI10&gt;0,(AI10/#REF!*100)-100,"")</f>
        <v/>
      </c>
      <c r="AT10" s="95" t="str">
        <f>IF(AI10&gt;0,(AJ10/#REF!*100)-100,"")</f>
        <v/>
      </c>
      <c r="AU10" s="302"/>
      <c r="AV10" s="71"/>
      <c r="AW10" s="71"/>
      <c r="AX10" s="71"/>
      <c r="AY10" s="71"/>
    </row>
    <row r="11" spans="1:52" ht="33" customHeight="1">
      <c r="A11" s="141">
        <v>10</v>
      </c>
      <c r="B11" s="146">
        <v>851300</v>
      </c>
      <c r="C11" s="145">
        <f t="shared" si="19"/>
        <v>6199900</v>
      </c>
      <c r="D11" s="146">
        <v>341200</v>
      </c>
      <c r="E11" s="145">
        <f t="shared" si="20"/>
        <v>1314300</v>
      </c>
      <c r="F11" s="260">
        <v>299000</v>
      </c>
      <c r="G11" s="145">
        <f t="shared" si="21"/>
        <v>1663200</v>
      </c>
      <c r="H11" s="260">
        <v>630700</v>
      </c>
      <c r="I11" s="145">
        <f t="shared" si="22"/>
        <v>3628300</v>
      </c>
      <c r="J11" s="260">
        <v>788300</v>
      </c>
      <c r="K11" s="145">
        <f t="shared" si="4"/>
        <v>4984200</v>
      </c>
      <c r="L11" s="260"/>
      <c r="M11" s="145" t="str">
        <f t="shared" si="5"/>
        <v/>
      </c>
      <c r="N11" s="72">
        <f t="shared" si="6"/>
        <v>-59.920122166098913</v>
      </c>
      <c r="O11" s="73">
        <f t="shared" si="0"/>
        <v>-78.801270988241754</v>
      </c>
      <c r="P11" s="72">
        <f t="shared" si="1"/>
        <v>-12.368112543962482</v>
      </c>
      <c r="Q11" s="73">
        <f t="shared" si="2"/>
        <v>26.546450582058895</v>
      </c>
      <c r="R11" s="72">
        <f t="shared" si="3"/>
        <v>110.93645484949835</v>
      </c>
      <c r="S11" s="95">
        <f t="shared" si="7"/>
        <v>118.15175565175565</v>
      </c>
      <c r="T11" s="72">
        <f t="shared" si="8"/>
        <v>24.988108450927541</v>
      </c>
      <c r="U11" s="95">
        <f t="shared" si="9"/>
        <v>37.370118237190951</v>
      </c>
      <c r="V11" s="72"/>
      <c r="W11" s="316"/>
      <c r="X11" s="72" t="str">
        <f t="shared" si="10"/>
        <v/>
      </c>
      <c r="Y11" s="68" t="str">
        <f t="shared" si="23"/>
        <v/>
      </c>
      <c r="Z11" s="141">
        <v>7</v>
      </c>
      <c r="AA11" s="146">
        <v>277300</v>
      </c>
      <c r="AB11" s="144">
        <v>2257700</v>
      </c>
      <c r="AC11" s="146">
        <v>250400</v>
      </c>
      <c r="AD11" s="144">
        <v>1433100</v>
      </c>
      <c r="AE11" s="260">
        <v>607800</v>
      </c>
      <c r="AF11" s="144">
        <v>2681600</v>
      </c>
      <c r="AG11" s="260">
        <v>778800</v>
      </c>
      <c r="AH11" s="145">
        <f t="shared" si="11"/>
        <v>4653500</v>
      </c>
      <c r="AI11" s="260" t="s">
        <v>122</v>
      </c>
      <c r="AJ11" s="145" t="str">
        <f t="shared" si="25"/>
        <v/>
      </c>
      <c r="AK11" s="72">
        <f t="shared" si="24"/>
        <v>-9.7006851785070296</v>
      </c>
      <c r="AL11" s="95">
        <f t="shared" si="12"/>
        <v>-36.523896000354341</v>
      </c>
      <c r="AM11" s="72">
        <f t="shared" si="13"/>
        <v>142.73162939297123</v>
      </c>
      <c r="AN11" s="95">
        <f>IF(AE11&gt;0,(AF11/AD11*100)-100,"")</f>
        <v>87.118833298443946</v>
      </c>
      <c r="AO11" s="72">
        <f>IF(AG11&gt;0,(AG11/AE11*100)-100,"")</f>
        <v>28.13425468904245</v>
      </c>
      <c r="AP11" s="95">
        <f>IF(AG11&gt;0,(AH11/AF11*100)-100,"")</f>
        <v>73.534457040572789</v>
      </c>
      <c r="AQ11" s="287" t="str">
        <f t="shared" si="17"/>
        <v/>
      </c>
      <c r="AR11" s="288" t="str">
        <f t="shared" si="18"/>
        <v/>
      </c>
      <c r="AS11" s="287" t="str">
        <f>IF(AI11&gt;0,(AI11/#REF!*100)-100,"")</f>
        <v/>
      </c>
      <c r="AT11" s="288" t="str">
        <f>IF(AI11&gt;0,(AJ11/#REF!*100)-100,"")</f>
        <v/>
      </c>
      <c r="AU11" s="300"/>
    </row>
    <row r="12" spans="1:52" ht="33" customHeight="1">
      <c r="A12" s="141">
        <v>11</v>
      </c>
      <c r="B12" s="146">
        <v>799200</v>
      </c>
      <c r="C12" s="145">
        <f t="shared" si="19"/>
        <v>6999100</v>
      </c>
      <c r="D12" s="146">
        <v>381100</v>
      </c>
      <c r="E12" s="145">
        <f t="shared" si="20"/>
        <v>1695400</v>
      </c>
      <c r="F12" s="260">
        <v>368000</v>
      </c>
      <c r="G12" s="145">
        <f t="shared" si="21"/>
        <v>2031200</v>
      </c>
      <c r="H12" s="260">
        <v>615000</v>
      </c>
      <c r="I12" s="145">
        <f t="shared" si="22"/>
        <v>4243300</v>
      </c>
      <c r="J12" s="260">
        <v>688200</v>
      </c>
      <c r="K12" s="145">
        <f t="shared" si="4"/>
        <v>5672400</v>
      </c>
      <c r="L12" s="260"/>
      <c r="M12" s="145" t="str">
        <f t="shared" si="5"/>
        <v/>
      </c>
      <c r="N12" s="72">
        <f t="shared" si="6"/>
        <v>-52.314814814814817</v>
      </c>
      <c r="O12" s="73">
        <f t="shared" si="0"/>
        <v>-75.776885599577085</v>
      </c>
      <c r="P12" s="72">
        <f t="shared" si="1"/>
        <v>-3.4374180005248007</v>
      </c>
      <c r="Q12" s="73">
        <f t="shared" si="2"/>
        <v>19.806535330895358</v>
      </c>
      <c r="R12" s="72">
        <f t="shared" si="3"/>
        <v>67.119565217391312</v>
      </c>
      <c r="S12" s="95">
        <f t="shared" si="7"/>
        <v>108.90606538007091</v>
      </c>
      <c r="T12" s="72">
        <f t="shared" si="8"/>
        <v>11.902439024390247</v>
      </c>
      <c r="U12" s="95">
        <f t="shared" si="9"/>
        <v>33.678976268470308</v>
      </c>
      <c r="V12" s="72"/>
      <c r="W12" s="316"/>
      <c r="X12" s="72" t="str">
        <f t="shared" si="10"/>
        <v/>
      </c>
      <c r="Y12" s="95" t="str">
        <f t="shared" si="23"/>
        <v/>
      </c>
      <c r="Z12" s="141">
        <v>8</v>
      </c>
      <c r="AA12" s="146">
        <v>202800</v>
      </c>
      <c r="AB12" s="144">
        <v>2460500</v>
      </c>
      <c r="AC12" s="146">
        <v>288200</v>
      </c>
      <c r="AD12" s="144">
        <v>1721300</v>
      </c>
      <c r="AE12" s="260">
        <v>640800</v>
      </c>
      <c r="AF12" s="144">
        <v>3322400</v>
      </c>
      <c r="AG12" s="260">
        <v>728600</v>
      </c>
      <c r="AH12" s="145">
        <f t="shared" si="11"/>
        <v>5382100</v>
      </c>
      <c r="AI12" s="260" t="s">
        <v>122</v>
      </c>
      <c r="AJ12" s="145" t="str">
        <f t="shared" si="25"/>
        <v/>
      </c>
      <c r="AK12" s="72">
        <f t="shared" si="24"/>
        <v>42.110453648915183</v>
      </c>
      <c r="AL12" s="95">
        <f t="shared" si="12"/>
        <v>-30.042674253200573</v>
      </c>
      <c r="AM12" s="72">
        <f t="shared" si="13"/>
        <v>122.34559333795977</v>
      </c>
      <c r="AN12" s="95">
        <f t="shared" si="14"/>
        <v>93.016905826991234</v>
      </c>
      <c r="AO12" s="72">
        <f t="shared" si="26"/>
        <v>13.7016229712859</v>
      </c>
      <c r="AP12" s="95">
        <f t="shared" ref="AP12" si="28">IF(AG12&gt;0,(AH12/AF12*100)-100,"")</f>
        <v>61.994341439922948</v>
      </c>
      <c r="AQ12" s="287" t="str">
        <f t="shared" si="17"/>
        <v/>
      </c>
      <c r="AR12" s="288" t="str">
        <f t="shared" si="18"/>
        <v/>
      </c>
      <c r="AS12" s="287" t="str">
        <f>IF(AI12&gt;0,(AI12/#REF!*100)-100,"")</f>
        <v/>
      </c>
      <c r="AT12" s="288" t="str">
        <f>IF(AI12&gt;0,(AJ12/#REF!*100)-100,"")</f>
        <v/>
      </c>
      <c r="AU12" s="302"/>
      <c r="AV12" s="71"/>
      <c r="AW12" s="71"/>
      <c r="AX12" s="71"/>
      <c r="AY12" s="71"/>
    </row>
    <row r="13" spans="1:52" ht="33" customHeight="1">
      <c r="A13" s="141">
        <v>12</v>
      </c>
      <c r="B13" s="146">
        <v>755100</v>
      </c>
      <c r="C13" s="145">
        <f t="shared" si="19"/>
        <v>7754200</v>
      </c>
      <c r="D13" s="146">
        <v>326200</v>
      </c>
      <c r="E13" s="145">
        <f t="shared" si="20"/>
        <v>2021600</v>
      </c>
      <c r="F13" s="260">
        <v>423600</v>
      </c>
      <c r="G13" s="145">
        <f t="shared" si="21"/>
        <v>2454800</v>
      </c>
      <c r="H13" s="260">
        <v>635000</v>
      </c>
      <c r="I13" s="145">
        <f t="shared" si="22"/>
        <v>4878300</v>
      </c>
      <c r="J13" s="260">
        <v>666700</v>
      </c>
      <c r="K13" s="145">
        <f t="shared" si="4"/>
        <v>6339100</v>
      </c>
      <c r="L13" s="260"/>
      <c r="M13" s="145" t="str">
        <f t="shared" si="5"/>
        <v/>
      </c>
      <c r="N13" s="72">
        <f t="shared" si="6"/>
        <v>-56.800423784929151</v>
      </c>
      <c r="O13" s="73">
        <f t="shared" si="0"/>
        <v>-73.928967527275546</v>
      </c>
      <c r="P13" s="72">
        <f t="shared" si="1"/>
        <v>29.858982219497221</v>
      </c>
      <c r="Q13" s="73">
        <f t="shared" si="2"/>
        <v>21.428571428571416</v>
      </c>
      <c r="R13" s="72">
        <f t="shared" si="3"/>
        <v>49.90557129367329</v>
      </c>
      <c r="S13" s="95">
        <f t="shared" si="7"/>
        <v>98.724947042528925</v>
      </c>
      <c r="T13" s="72">
        <f t="shared" si="8"/>
        <v>4.9921259842519561</v>
      </c>
      <c r="U13" s="95">
        <f t="shared" si="9"/>
        <v>29.944857839821253</v>
      </c>
      <c r="V13" s="72"/>
      <c r="W13" s="316"/>
      <c r="X13" s="72" t="str">
        <f t="shared" si="10"/>
        <v/>
      </c>
      <c r="Y13" s="95" t="str">
        <f t="shared" si="23"/>
        <v/>
      </c>
      <c r="Z13" s="141">
        <v>9</v>
      </c>
      <c r="AA13" s="146">
        <v>227600</v>
      </c>
      <c r="AB13" s="144">
        <v>2688100</v>
      </c>
      <c r="AC13" s="146">
        <v>204900</v>
      </c>
      <c r="AD13" s="144">
        <v>1926200</v>
      </c>
      <c r="AE13" s="260">
        <v>494700</v>
      </c>
      <c r="AF13" s="144">
        <v>3817100</v>
      </c>
      <c r="AG13" s="260">
        <v>710100</v>
      </c>
      <c r="AH13" s="145">
        <f t="shared" si="11"/>
        <v>6092200</v>
      </c>
      <c r="AI13" s="260" t="s">
        <v>122</v>
      </c>
      <c r="AJ13" s="145" t="str">
        <f t="shared" si="25"/>
        <v/>
      </c>
      <c r="AK13" s="72">
        <f t="shared" si="24"/>
        <v>-9.9736379613356831</v>
      </c>
      <c r="AL13" s="95">
        <f t="shared" si="12"/>
        <v>-28.343439604181398</v>
      </c>
      <c r="AM13" s="72">
        <f t="shared" si="13"/>
        <v>141.43484626647145</v>
      </c>
      <c r="AN13" s="95">
        <f>IF(AE13&gt;0,(AF13/AD13*100)-100,"")</f>
        <v>98.16737618108192</v>
      </c>
      <c r="AO13" s="72">
        <f t="shared" si="26"/>
        <v>43.541540327471182</v>
      </c>
      <c r="AP13" s="95">
        <f>IF(AG13&gt;0,(AH13/AF13*100)-100,"")</f>
        <v>59.602839852243847</v>
      </c>
      <c r="AQ13" s="287" t="str">
        <f t="shared" si="17"/>
        <v/>
      </c>
      <c r="AR13" s="288" t="str">
        <f t="shared" si="18"/>
        <v/>
      </c>
      <c r="AS13" s="287" t="str">
        <f>IF(AI13&gt;0,(AI13/#REF!*100)-100,"")</f>
        <v/>
      </c>
      <c r="AT13" s="288" t="str">
        <f>IF(AI13&gt;0,(AJ13/#REF!*100)-100,"")</f>
        <v/>
      </c>
      <c r="AU13" s="302"/>
      <c r="AV13" s="71"/>
      <c r="AW13" s="71"/>
      <c r="AX13" s="71"/>
      <c r="AY13" s="71"/>
    </row>
    <row r="14" spans="1:52" ht="33" customHeight="1">
      <c r="A14" s="141">
        <v>1</v>
      </c>
      <c r="B14" s="146">
        <v>727800</v>
      </c>
      <c r="C14" s="145">
        <f t="shared" si="19"/>
        <v>8482000</v>
      </c>
      <c r="D14" s="146">
        <v>144000</v>
      </c>
      <c r="E14" s="145">
        <f t="shared" si="20"/>
        <v>2165600</v>
      </c>
      <c r="F14" s="260">
        <v>224600</v>
      </c>
      <c r="G14" s="145">
        <f t="shared" si="21"/>
        <v>2679400</v>
      </c>
      <c r="H14" s="260">
        <v>532200</v>
      </c>
      <c r="I14" s="145">
        <f t="shared" si="22"/>
        <v>5410500</v>
      </c>
      <c r="J14" s="260">
        <v>629200</v>
      </c>
      <c r="K14" s="145">
        <f t="shared" si="4"/>
        <v>6968300</v>
      </c>
      <c r="L14" s="260"/>
      <c r="M14" s="145" t="str">
        <f t="shared" si="5"/>
        <v/>
      </c>
      <c r="N14" s="72">
        <f t="shared" si="6"/>
        <v>-80.214344600164878</v>
      </c>
      <c r="O14" s="73">
        <f t="shared" si="0"/>
        <v>-74.468285781655268</v>
      </c>
      <c r="P14" s="72">
        <f t="shared" si="1"/>
        <v>55.972222222222229</v>
      </c>
      <c r="Q14" s="73">
        <f t="shared" si="2"/>
        <v>23.725526413003323</v>
      </c>
      <c r="R14" s="72">
        <f t="shared" si="3"/>
        <v>136.95458593054317</v>
      </c>
      <c r="S14" s="95">
        <f t="shared" si="7"/>
        <v>101.92953646338734</v>
      </c>
      <c r="T14" s="72">
        <f t="shared" si="8"/>
        <v>18.226230740323189</v>
      </c>
      <c r="U14" s="95">
        <f t="shared" si="9"/>
        <v>28.792163386008696</v>
      </c>
      <c r="V14" s="72"/>
      <c r="W14" s="316"/>
      <c r="X14" s="72" t="str">
        <f t="shared" si="10"/>
        <v/>
      </c>
      <c r="Y14" s="68" t="str">
        <f t="shared" si="23"/>
        <v/>
      </c>
      <c r="Z14" s="141">
        <v>10</v>
      </c>
      <c r="AA14" s="146">
        <v>341200</v>
      </c>
      <c r="AB14" s="144">
        <v>3029300</v>
      </c>
      <c r="AC14" s="146">
        <v>299000</v>
      </c>
      <c r="AD14" s="144">
        <v>2225200</v>
      </c>
      <c r="AE14" s="260">
        <v>630700</v>
      </c>
      <c r="AF14" s="144">
        <v>4447800</v>
      </c>
      <c r="AG14" s="260">
        <v>788300</v>
      </c>
      <c r="AH14" s="145">
        <f t="shared" si="11"/>
        <v>6880500</v>
      </c>
      <c r="AI14" s="260" t="s">
        <v>122</v>
      </c>
      <c r="AJ14" s="145" t="str">
        <f t="shared" si="25"/>
        <v/>
      </c>
      <c r="AK14" s="72">
        <f t="shared" si="24"/>
        <v>-12.368112543962482</v>
      </c>
      <c r="AL14" s="95">
        <f t="shared" si="12"/>
        <v>-26.544086092496627</v>
      </c>
      <c r="AM14" s="72">
        <f>IF(AE14&gt;0,(AE14/AC14*100)-100,"")</f>
        <v>110.93645484949835</v>
      </c>
      <c r="AN14" s="95">
        <f t="shared" si="14"/>
        <v>99.883156570195922</v>
      </c>
      <c r="AO14" s="72">
        <f t="shared" si="26"/>
        <v>24.988108450927541</v>
      </c>
      <c r="AP14" s="95">
        <f t="shared" ref="AP14:AP16" si="29">IF(AG14&gt;0,(AH14/AF14*100)-100,"")</f>
        <v>54.694455685957109</v>
      </c>
      <c r="AQ14" s="287" t="str">
        <f t="shared" si="17"/>
        <v/>
      </c>
      <c r="AR14" s="288" t="str">
        <f t="shared" si="18"/>
        <v/>
      </c>
      <c r="AS14" s="287" t="str">
        <f>IF(AI14&gt;0,(AI14/#REF!*100)-100,"")</f>
        <v/>
      </c>
      <c r="AT14" s="288" t="str">
        <f>IF(AI14&gt;0,(AJ14/#REF!*100)-100,"")</f>
        <v/>
      </c>
      <c r="AU14" s="302"/>
      <c r="AV14" s="71"/>
      <c r="AW14" s="71"/>
      <c r="AX14" s="71"/>
      <c r="AY14" s="71"/>
    </row>
    <row r="15" spans="1:52" ht="33" customHeight="1">
      <c r="A15" s="141">
        <v>2</v>
      </c>
      <c r="B15" s="146">
        <v>590900</v>
      </c>
      <c r="C15" s="145">
        <f t="shared" si="19"/>
        <v>9072900</v>
      </c>
      <c r="D15" s="146">
        <v>118800</v>
      </c>
      <c r="E15" s="145">
        <f t="shared" si="20"/>
        <v>2284400</v>
      </c>
      <c r="F15" s="260">
        <v>179200</v>
      </c>
      <c r="G15" s="145">
        <f t="shared" si="21"/>
        <v>2858600</v>
      </c>
      <c r="H15" s="260">
        <v>597900</v>
      </c>
      <c r="I15" s="145">
        <f t="shared" si="22"/>
        <v>6008400</v>
      </c>
      <c r="J15" s="305">
        <v>719200</v>
      </c>
      <c r="K15" s="145">
        <f t="shared" si="4"/>
        <v>7687500</v>
      </c>
      <c r="L15" s="283"/>
      <c r="M15" s="145" t="str">
        <f t="shared" si="5"/>
        <v/>
      </c>
      <c r="N15" s="72">
        <f t="shared" si="6"/>
        <v>-79.895075308850906</v>
      </c>
      <c r="O15" s="73">
        <f t="shared" si="0"/>
        <v>-74.821721830947112</v>
      </c>
      <c r="P15" s="72">
        <f t="shared" si="1"/>
        <v>50.841750841750837</v>
      </c>
      <c r="Q15" s="73">
        <f t="shared" si="2"/>
        <v>25.135703029241824</v>
      </c>
      <c r="R15" s="72">
        <f t="shared" si="3"/>
        <v>233.64955357142856</v>
      </c>
      <c r="S15" s="95">
        <f t="shared" si="7"/>
        <v>110.18680472958792</v>
      </c>
      <c r="T15" s="72">
        <f t="shared" si="8"/>
        <v>20.287673524000667</v>
      </c>
      <c r="U15" s="95">
        <f t="shared" si="9"/>
        <v>27.945875773916512</v>
      </c>
      <c r="V15" s="72"/>
      <c r="W15" s="316"/>
      <c r="X15" s="72" t="str">
        <f t="shared" si="10"/>
        <v/>
      </c>
      <c r="Y15" s="320" t="str">
        <f t="shared" si="23"/>
        <v/>
      </c>
      <c r="Z15" s="141">
        <v>11</v>
      </c>
      <c r="AA15" s="146">
        <v>381100</v>
      </c>
      <c r="AB15" s="144">
        <v>3410400</v>
      </c>
      <c r="AC15" s="146">
        <v>368000</v>
      </c>
      <c r="AD15" s="144">
        <v>2593200</v>
      </c>
      <c r="AE15" s="260">
        <v>615000</v>
      </c>
      <c r="AF15" s="144">
        <v>5062800</v>
      </c>
      <c r="AG15" s="260">
        <v>688200</v>
      </c>
      <c r="AH15" s="145">
        <f t="shared" si="11"/>
        <v>7568700</v>
      </c>
      <c r="AI15" s="260" t="s">
        <v>122</v>
      </c>
      <c r="AJ15" s="145" t="str">
        <f>IF(AI15&gt;0,(AJ14+AI15),"")</f>
        <v/>
      </c>
      <c r="AK15" s="72">
        <f t="shared" si="24"/>
        <v>-3.4374180005248007</v>
      </c>
      <c r="AL15" s="95">
        <f t="shared" si="12"/>
        <v>-23.961998592540468</v>
      </c>
      <c r="AM15" s="72">
        <f t="shared" si="13"/>
        <v>67.119565217391312</v>
      </c>
      <c r="AN15" s="95">
        <f t="shared" si="14"/>
        <v>95.233688107357693</v>
      </c>
      <c r="AO15" s="72">
        <f t="shared" si="26"/>
        <v>11.902439024390247</v>
      </c>
      <c r="AP15" s="95">
        <f>IF(AG15&gt;0,(AH15/AF15*100)-100,"")</f>
        <v>49.49632614363594</v>
      </c>
      <c r="AQ15" s="287" t="str">
        <f t="shared" si="17"/>
        <v/>
      </c>
      <c r="AR15" s="288" t="str">
        <f t="shared" si="18"/>
        <v/>
      </c>
      <c r="AS15" s="287" t="str">
        <f>IF(AI15&gt;0,(AI15/#REF!*100)-100,"")</f>
        <v/>
      </c>
      <c r="AT15" s="288" t="str">
        <f>IF(AI15&gt;0,(AJ15/#REF!*100)-100,"")</f>
        <v/>
      </c>
      <c r="AU15" s="302"/>
      <c r="AV15" s="71"/>
      <c r="AW15" s="71"/>
      <c r="AX15" s="71"/>
      <c r="AY15" s="71"/>
    </row>
    <row r="16" spans="1:52" ht="33" customHeight="1">
      <c r="A16" s="141">
        <v>3</v>
      </c>
      <c r="B16" s="147">
        <v>396300</v>
      </c>
      <c r="C16" s="145">
        <f t="shared" si="19"/>
        <v>9469200</v>
      </c>
      <c r="D16" s="147">
        <v>299200</v>
      </c>
      <c r="E16" s="145">
        <f t="shared" si="20"/>
        <v>2583600</v>
      </c>
      <c r="F16" s="147">
        <v>415700</v>
      </c>
      <c r="G16" s="145">
        <f t="shared" si="21"/>
        <v>3274300</v>
      </c>
      <c r="H16" s="147">
        <v>766200</v>
      </c>
      <c r="I16" s="145">
        <f t="shared" si="22"/>
        <v>6774600</v>
      </c>
      <c r="J16" s="313">
        <v>845100</v>
      </c>
      <c r="K16" s="145">
        <f t="shared" si="4"/>
        <v>8532600</v>
      </c>
      <c r="L16" s="284"/>
      <c r="M16" s="145" t="str">
        <f t="shared" si="5"/>
        <v/>
      </c>
      <c r="N16" s="74">
        <f t="shared" si="6"/>
        <v>-24.501640171587184</v>
      </c>
      <c r="O16" s="75">
        <f t="shared" si="0"/>
        <v>-72.715752122671404</v>
      </c>
      <c r="P16" s="74">
        <f t="shared" si="1"/>
        <v>38.93716577540107</v>
      </c>
      <c r="Q16" s="75">
        <f t="shared" si="2"/>
        <v>26.734014553336436</v>
      </c>
      <c r="R16" s="77">
        <f t="shared" si="3"/>
        <v>84.315612220351227</v>
      </c>
      <c r="S16" s="76">
        <f t="shared" si="7"/>
        <v>106.90223864642823</v>
      </c>
      <c r="T16" s="77">
        <f t="shared" si="8"/>
        <v>10.297572435395466</v>
      </c>
      <c r="U16" s="76">
        <f t="shared" si="9"/>
        <v>25.949871579133827</v>
      </c>
      <c r="V16" s="77"/>
      <c r="W16" s="317"/>
      <c r="X16" s="77" t="str">
        <f t="shared" si="10"/>
        <v/>
      </c>
      <c r="Y16" s="76" t="str">
        <f t="shared" si="23"/>
        <v/>
      </c>
      <c r="Z16" s="141">
        <v>12</v>
      </c>
      <c r="AA16" s="146">
        <v>326200</v>
      </c>
      <c r="AB16" s="144">
        <v>3736600</v>
      </c>
      <c r="AC16" s="146">
        <v>423600</v>
      </c>
      <c r="AD16" s="144">
        <v>3016800</v>
      </c>
      <c r="AE16" s="147">
        <v>635000</v>
      </c>
      <c r="AF16" s="144">
        <v>5697800</v>
      </c>
      <c r="AG16" s="147">
        <v>666700</v>
      </c>
      <c r="AH16" s="145">
        <f t="shared" si="11"/>
        <v>8235400</v>
      </c>
      <c r="AI16" s="260" t="s">
        <v>122</v>
      </c>
      <c r="AJ16" s="145" t="str">
        <f t="shared" ref="AJ16" si="30">IF(AI16&gt;0,(AJ15+AI16),"")</f>
        <v/>
      </c>
      <c r="AK16" s="77">
        <f t="shared" si="24"/>
        <v>29.858982219497221</v>
      </c>
      <c r="AL16" s="76">
        <f t="shared" si="12"/>
        <v>-19.263501578975536</v>
      </c>
      <c r="AM16" s="77">
        <f t="shared" si="13"/>
        <v>49.90557129367329</v>
      </c>
      <c r="AN16" s="76">
        <f t="shared" si="14"/>
        <v>88.869000265181654</v>
      </c>
      <c r="AO16" s="77">
        <f>IF(AG16&gt;0,(AG16/AE16*100)-100,"")</f>
        <v>4.9921259842519561</v>
      </c>
      <c r="AP16" s="76">
        <f t="shared" si="29"/>
        <v>44.536487767208399</v>
      </c>
      <c r="AQ16" s="292" t="str">
        <f t="shared" si="17"/>
        <v/>
      </c>
      <c r="AR16" s="293" t="str">
        <f t="shared" si="18"/>
        <v/>
      </c>
      <c r="AS16" s="292" t="str">
        <f>IF(AI16&gt;0,(AI16/#REF!*100)-100,"")</f>
        <v/>
      </c>
      <c r="AT16" s="293" t="str">
        <f>IF(AI16&gt;0,(AJ16/#REF!*100)-100,"")</f>
        <v/>
      </c>
      <c r="AU16" s="302"/>
      <c r="AV16" s="71"/>
      <c r="AW16" s="71"/>
      <c r="AX16" s="71"/>
      <c r="AY16" s="71"/>
    </row>
    <row r="17" spans="1:47" ht="33" customHeight="1">
      <c r="A17" s="148" t="s">
        <v>63</v>
      </c>
      <c r="B17" s="149">
        <f>SUM(B5:B16)</f>
        <v>9469200</v>
      </c>
      <c r="C17" s="150">
        <f>B17</f>
        <v>9469200</v>
      </c>
      <c r="D17" s="149">
        <f>SUM(D5:D16)</f>
        <v>2583600</v>
      </c>
      <c r="E17" s="150">
        <f>D17</f>
        <v>2583600</v>
      </c>
      <c r="F17" s="149">
        <f>SUM(F5:F16)</f>
        <v>3274300</v>
      </c>
      <c r="G17" s="150">
        <f>F17</f>
        <v>3274300</v>
      </c>
      <c r="H17" s="149">
        <f>SUM(H5:H16)</f>
        <v>6774600</v>
      </c>
      <c r="I17" s="150">
        <f>H17</f>
        <v>6774600</v>
      </c>
      <c r="J17" s="149">
        <f>SUM(J5:J16)</f>
        <v>8532600</v>
      </c>
      <c r="K17" s="150">
        <f>J17</f>
        <v>8532600</v>
      </c>
      <c r="L17" s="149">
        <f>SUM(L5:L16)</f>
        <v>749300</v>
      </c>
      <c r="M17" s="150">
        <f>L17</f>
        <v>749300</v>
      </c>
      <c r="N17" s="78" t="s">
        <v>64</v>
      </c>
      <c r="O17" s="79">
        <f>(E17/C17*100)-100</f>
        <v>-72.715752122671404</v>
      </c>
      <c r="P17" s="80" t="s">
        <v>65</v>
      </c>
      <c r="Q17" s="79">
        <f>(G17/E17*100)-100</f>
        <v>26.734014553336436</v>
      </c>
      <c r="R17" s="80" t="s">
        <v>65</v>
      </c>
      <c r="S17" s="79">
        <f>(I17/G17*100)-100</f>
        <v>106.90223864642823</v>
      </c>
      <c r="T17" s="80" t="s">
        <v>65</v>
      </c>
      <c r="U17" s="285">
        <f>IF(K17&gt;0,(K17/I17*100)-100,"")</f>
        <v>25.949871579133827</v>
      </c>
      <c r="V17" s="82" t="s">
        <v>65</v>
      </c>
      <c r="W17" s="285">
        <f>IF(M17&gt;0,(M17/K17*100)-100,"")</f>
        <v>-91.218385955043004</v>
      </c>
      <c r="X17" s="82" t="s">
        <v>65</v>
      </c>
      <c r="Y17" s="285">
        <f>IF(M17&gt;0,(M17/C17*100)-100,"")</f>
        <v>-92.086976724538502</v>
      </c>
      <c r="Z17" s="148" t="s">
        <v>63</v>
      </c>
      <c r="AA17" s="151">
        <v>3736600</v>
      </c>
      <c r="AB17" s="152">
        <v>3736600</v>
      </c>
      <c r="AC17" s="153">
        <v>3016800</v>
      </c>
      <c r="AD17" s="150">
        <v>3016800</v>
      </c>
      <c r="AE17" s="153">
        <v>5697800</v>
      </c>
      <c r="AF17" s="150">
        <v>5697800</v>
      </c>
      <c r="AG17" s="153">
        <f>SUM(AG5:AG16)</f>
        <v>8235400</v>
      </c>
      <c r="AH17" s="150">
        <f>AG17</f>
        <v>8235400</v>
      </c>
      <c r="AI17" s="153">
        <f>SUM(AI5:AI16)</f>
        <v>2942800</v>
      </c>
      <c r="AJ17" s="150">
        <f>AI17</f>
        <v>2942800</v>
      </c>
      <c r="AK17" s="80" t="s">
        <v>65</v>
      </c>
      <c r="AL17" s="81">
        <f>(AD17/AB17*100)-100</f>
        <v>-19.263501578975536</v>
      </c>
      <c r="AM17" s="80" t="s">
        <v>65</v>
      </c>
      <c r="AN17" s="81">
        <f>(AF17/AD17*100)-100</f>
        <v>88.869000265181654</v>
      </c>
      <c r="AO17" s="80" t="s">
        <v>65</v>
      </c>
      <c r="AP17" s="76">
        <f>IF(AG17&gt;0,(AH17/AF17*100)-100,"")</f>
        <v>44.536487767208399</v>
      </c>
      <c r="AQ17" s="82" t="s">
        <v>76</v>
      </c>
      <c r="AR17" s="212">
        <f t="shared" si="18"/>
        <v>-64.266459431235887</v>
      </c>
      <c r="AS17" s="82" t="s">
        <v>76</v>
      </c>
      <c r="AT17" s="212">
        <v>-71.046547093143374</v>
      </c>
      <c r="AU17" s="300"/>
    </row>
    <row r="18" spans="1:47" ht="24" customHeight="1">
      <c r="A18" s="83"/>
      <c r="B18" s="84" t="s">
        <v>74</v>
      </c>
      <c r="C18" s="84"/>
      <c r="D18" s="84"/>
      <c r="E18" s="84"/>
      <c r="F18" s="65"/>
      <c r="G18" s="65"/>
      <c r="H18" s="65"/>
      <c r="I18" s="65"/>
      <c r="J18" s="65"/>
      <c r="K18" s="65"/>
      <c r="L18" s="65"/>
      <c r="M18" s="65"/>
      <c r="N18" s="65"/>
      <c r="O18" s="65"/>
      <c r="P18" s="65"/>
      <c r="Q18" s="65"/>
      <c r="R18" s="65"/>
      <c r="S18" s="65"/>
      <c r="T18" s="65"/>
      <c r="U18" s="65"/>
      <c r="V18" s="65"/>
      <c r="W18" s="65"/>
      <c r="X18" s="65"/>
      <c r="Y18" s="321"/>
      <c r="Z18" s="65"/>
      <c r="AA18" s="65"/>
      <c r="AB18" s="65"/>
      <c r="AC18" s="65"/>
      <c r="AD18" s="65"/>
      <c r="AE18" s="65"/>
      <c r="AF18" s="65"/>
      <c r="AG18" s="65"/>
      <c r="AH18" s="65"/>
      <c r="AI18" s="65"/>
      <c r="AJ18" s="65"/>
      <c r="AK18" s="66"/>
      <c r="AL18" s="65"/>
      <c r="AM18" s="66"/>
      <c r="AN18" s="65"/>
      <c r="AO18" s="66"/>
      <c r="AP18" s="65"/>
      <c r="AQ18" s="66"/>
      <c r="AR18" s="65"/>
      <c r="AS18" s="66"/>
      <c r="AT18" s="65"/>
    </row>
    <row r="19" spans="1:47" ht="24" customHeight="1">
      <c r="A19" s="83"/>
      <c r="B19" s="84"/>
      <c r="C19" s="84"/>
      <c r="D19" s="84"/>
      <c r="E19" s="84"/>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6"/>
      <c r="AL19" s="65"/>
      <c r="AM19" s="65"/>
      <c r="AN19" s="65"/>
      <c r="AO19" s="65"/>
      <c r="AP19" s="65"/>
      <c r="AQ19" s="65"/>
      <c r="AR19" s="65"/>
      <c r="AS19" s="65"/>
      <c r="AT19" s="65"/>
    </row>
    <row r="20" spans="1:47" ht="38.25" customHeight="1">
      <c r="A20" s="65"/>
      <c r="B20" s="84"/>
      <c r="C20" s="84"/>
      <c r="D20" s="84"/>
      <c r="E20" s="84"/>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row>
    <row r="21" spans="1:47" ht="38.25" customHeight="1">
      <c r="A21" s="65"/>
      <c r="B21" s="84"/>
      <c r="C21" s="84"/>
      <c r="D21" s="84"/>
      <c r="E21" s="84"/>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row>
    <row r="22" spans="1:47" ht="38.25" customHeight="1">
      <c r="A22" s="65"/>
      <c r="B22" s="84"/>
      <c r="C22" s="84"/>
      <c r="D22" s="84"/>
      <c r="E22" s="84"/>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row>
    <row r="23" spans="1:47" ht="38.25" customHeight="1">
      <c r="A23" s="65"/>
      <c r="B23" s="84"/>
      <c r="C23" s="84"/>
      <c r="D23" s="84"/>
      <c r="E23" s="84"/>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row>
    <row r="24" spans="1:47" ht="38.25" customHeight="1">
      <c r="A24" s="65"/>
      <c r="B24" s="84"/>
      <c r="C24" s="84"/>
      <c r="D24" s="84"/>
      <c r="E24" s="84"/>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row>
    <row r="25" spans="1:47"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row>
    <row r="26" spans="1:47"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row>
    <row r="27" spans="1:47"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row>
    <row r="28" spans="1:47"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row>
    <row r="29" spans="1:47"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row>
    <row r="30" spans="1:47"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row>
    <row r="31" spans="1:47"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row>
    <row r="32" spans="1:47"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1">
    <mergeCell ref="AS3:AT3"/>
    <mergeCell ref="X3:Y3"/>
    <mergeCell ref="U2:Y2"/>
    <mergeCell ref="AQ3:AR3"/>
    <mergeCell ref="AM3:AN3"/>
    <mergeCell ref="AL2:AT2"/>
    <mergeCell ref="V3:W3"/>
    <mergeCell ref="A1:U1"/>
    <mergeCell ref="Z1:AP1"/>
    <mergeCell ref="B3:C3"/>
    <mergeCell ref="D3:E3"/>
    <mergeCell ref="F3:G3"/>
    <mergeCell ref="H3:I3"/>
    <mergeCell ref="J3:K3"/>
    <mergeCell ref="N3:O3"/>
    <mergeCell ref="P3:Q3"/>
    <mergeCell ref="AO3:AP3"/>
    <mergeCell ref="R3:S3"/>
    <mergeCell ref="T3:U3"/>
    <mergeCell ref="AK3:AL3"/>
    <mergeCell ref="L3:M3"/>
  </mergeCells>
  <phoneticPr fontId="2"/>
  <conditionalFormatting sqref="J5:L5">
    <cfRule type="expression" dxfId="61" priority="48">
      <formula>AND(NOT(J5=""),J6="")</formula>
    </cfRule>
  </conditionalFormatting>
  <conditionalFormatting sqref="J6:M15">
    <cfRule type="expression" dxfId="60" priority="47">
      <formula>AND(NOT(J6=""),J7="")</formula>
    </cfRule>
  </conditionalFormatting>
  <conditionalFormatting sqref="T5:W5">
    <cfRule type="expression" dxfId="59" priority="46">
      <formula>AND(NOT(T5=""),T6="")</formula>
    </cfRule>
  </conditionalFormatting>
  <conditionalFormatting sqref="T6:W15">
    <cfRule type="expression" dxfId="58" priority="45">
      <formula>AND(NOT(T6=""),T7="")</formula>
    </cfRule>
  </conditionalFormatting>
  <conditionalFormatting sqref="L16:M16">
    <cfRule type="expression" dxfId="57" priority="44">
      <formula>NOT(L16="")</formula>
    </cfRule>
  </conditionalFormatting>
  <conditionalFormatting sqref="T16:W16">
    <cfRule type="expression" dxfId="56" priority="43">
      <formula>"not($R$16="""")"</formula>
    </cfRule>
  </conditionalFormatting>
  <conditionalFormatting sqref="AO5:AP5">
    <cfRule type="expression" dxfId="55" priority="39">
      <formula>AND(NOT(AO5=""),AO6="")</formula>
    </cfRule>
  </conditionalFormatting>
  <conditionalFormatting sqref="AO6:AP15">
    <cfRule type="expression" dxfId="54" priority="38">
      <formula>AND(NOT(AO6=""),AO7="")</formula>
    </cfRule>
  </conditionalFormatting>
  <conditionalFormatting sqref="AO16:AP16 AP17">
    <cfRule type="expression" dxfId="53" priority="37">
      <formula>"not($al$16="""")"</formula>
    </cfRule>
  </conditionalFormatting>
  <conditionalFormatting sqref="J4:M4">
    <cfRule type="expression" dxfId="52" priority="36">
      <formula>$J$16=""</formula>
    </cfRule>
  </conditionalFormatting>
  <conditionalFormatting sqref="AI5:AJ5">
    <cfRule type="expression" dxfId="51" priority="35">
      <formula>AND(NOT(AI5=""),AI6="")</formula>
    </cfRule>
  </conditionalFormatting>
  <conditionalFormatting sqref="AI6:AJ9 AJ10:AJ15 AI10:AI16">
    <cfRule type="expression" dxfId="50" priority="34">
      <formula>AND(NOT(AI6=""),AI7="")</formula>
    </cfRule>
  </conditionalFormatting>
  <conditionalFormatting sqref="AJ16">
    <cfRule type="expression" dxfId="49" priority="33">
      <formula>NOT(AJ16="")</formula>
    </cfRule>
  </conditionalFormatting>
  <conditionalFormatting sqref="J3:M3">
    <cfRule type="expression" dxfId="48" priority="32">
      <formula>$J$16=""</formula>
    </cfRule>
  </conditionalFormatting>
  <conditionalFormatting sqref="X6:Y16 X5">
    <cfRule type="expression" dxfId="47" priority="31">
      <formula>AND(NOT(X5=""),X6="")</formula>
    </cfRule>
  </conditionalFormatting>
  <conditionalFormatting sqref="AQ10:AR10">
    <cfRule type="expression" dxfId="46" priority="28">
      <formula>AND(NOT(AQ10=""),AQ11="")</formula>
    </cfRule>
  </conditionalFormatting>
  <conditionalFormatting sqref="AS10:AT10">
    <cfRule type="expression" dxfId="45" priority="27">
      <formula>AND(NOT(AS10=""),AS11="")</formula>
    </cfRule>
  </conditionalFormatting>
  <conditionalFormatting sqref="H5:I5">
    <cfRule type="expression" dxfId="44" priority="26">
      <formula>AND(NOT(H5=""),H6="")</formula>
    </cfRule>
  </conditionalFormatting>
  <conditionalFormatting sqref="H6:I15">
    <cfRule type="expression" dxfId="43" priority="25">
      <formula>AND(NOT(H6=""),H7="")</formula>
    </cfRule>
  </conditionalFormatting>
  <conditionalFormatting sqref="AQ11:AT11">
    <cfRule type="expression" dxfId="42" priority="21">
      <formula>AND(NOT(AQ11=""),AQ12="")</formula>
    </cfRule>
  </conditionalFormatting>
  <conditionalFormatting sqref="AQ12:AT16">
    <cfRule type="expression" dxfId="41" priority="20">
      <formula>AND(NOT(AQ12=""),AQ13="")</formula>
    </cfRule>
  </conditionalFormatting>
  <conditionalFormatting sqref="AE5">
    <cfRule type="expression" dxfId="40" priority="19">
      <formula>AND(NOT(AE5=""),AE6="")</formula>
    </cfRule>
  </conditionalFormatting>
  <conditionalFormatting sqref="AE6:AE15">
    <cfRule type="expression" dxfId="39" priority="18">
      <formula>AND(NOT(AE6=""),AE7="")</formula>
    </cfRule>
  </conditionalFormatting>
  <conditionalFormatting sqref="AG5">
    <cfRule type="expression" dxfId="38" priority="17">
      <formula>AND(NOT(AG5=""),AG6="")</formula>
    </cfRule>
  </conditionalFormatting>
  <conditionalFormatting sqref="AG6:AG15">
    <cfRule type="expression" dxfId="37" priority="16">
      <formula>AND(NOT(AG6=""),AG7="")</formula>
    </cfRule>
  </conditionalFormatting>
  <conditionalFormatting sqref="F5">
    <cfRule type="expression" dxfId="36" priority="13">
      <formula>AND(NOT(F5=""),F6="")</formula>
    </cfRule>
  </conditionalFormatting>
  <conditionalFormatting sqref="F6:F15">
    <cfRule type="expression" dxfId="35" priority="12">
      <formula>AND(NOT(F6=""),F7="")</formula>
    </cfRule>
  </conditionalFormatting>
  <conditionalFormatting sqref="G5">
    <cfRule type="expression" dxfId="34" priority="11">
      <formula>AND(NOT(G5=""),G6="")</formula>
    </cfRule>
  </conditionalFormatting>
  <conditionalFormatting sqref="G6:G15">
    <cfRule type="expression" dxfId="33" priority="10">
      <formula>AND(NOT(G6=""),G7="")</formula>
    </cfRule>
  </conditionalFormatting>
  <conditionalFormatting sqref="AH5">
    <cfRule type="expression" dxfId="32" priority="7">
      <formula>AND(NOT(AH5=""),AH6="")</formula>
    </cfRule>
  </conditionalFormatting>
  <conditionalFormatting sqref="AH6:AH15">
    <cfRule type="expression" dxfId="31" priority="6">
      <formula>AND(NOT(AH6=""),AH7="")</formula>
    </cfRule>
  </conditionalFormatting>
  <conditionalFormatting sqref="M5">
    <cfRule type="expression" dxfId="30" priority="5">
      <formula>NOT(M5="")</formula>
    </cfRule>
  </conditionalFormatting>
  <conditionalFormatting sqref="Y5">
    <cfRule type="expression" dxfId="29" priority="1">
      <formula>AND(NOT(Y5=""),Y6="")</formula>
    </cfRule>
  </conditionalFormatting>
  <printOptions horizontalCentered="1"/>
  <pageMargins left="0.59055118110236227" right="0.59055118110236227" top="0.59055118110236227" bottom="0.59055118110236227" header="0.19685039370078741" footer="0.19685039370078741"/>
  <pageSetup paperSize="9" scale="81" firstPageNumber="7" orientation="landscape" r:id="rId1"/>
  <headerFooter alignWithMargins="0"/>
  <colBreaks count="1" manualBreakCount="1">
    <brk id="25"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4"/>
  <sheetViews>
    <sheetView showGridLines="0" showZeros="0" view="pageBreakPreview" zoomScale="115" zoomScaleNormal="40" zoomScaleSheetLayoutView="115" zoomScalePageLayoutView="40" workbookViewId="0">
      <selection activeCell="T34" sqref="T34"/>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6">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98</v>
      </c>
      <c r="B19" s="169">
        <v>851.4</v>
      </c>
      <c r="C19" s="160">
        <v>834.9</v>
      </c>
      <c r="D19" s="160">
        <v>868.2</v>
      </c>
      <c r="E19" s="160">
        <v>963.6</v>
      </c>
      <c r="F19" s="160">
        <v>1021.2</v>
      </c>
      <c r="G19" s="160">
        <v>809.3</v>
      </c>
      <c r="H19" s="160">
        <v>851.3</v>
      </c>
      <c r="I19" s="160">
        <v>799.2</v>
      </c>
      <c r="J19" s="160">
        <v>755.1</v>
      </c>
      <c r="K19" s="161">
        <v>727.8</v>
      </c>
      <c r="L19" s="161">
        <v>590.9</v>
      </c>
      <c r="M19" s="161">
        <v>396.3</v>
      </c>
      <c r="N19" s="226">
        <f t="shared" ref="N19:N23" si="0">SUM(B19:M19)</f>
        <v>9469.1999999999989</v>
      </c>
      <c r="O19" s="158"/>
      <c r="P19" s="158"/>
      <c r="Q19" s="164" t="s">
        <v>81</v>
      </c>
      <c r="R19" s="232">
        <v>727.8</v>
      </c>
      <c r="S19" s="160">
        <v>590.9</v>
      </c>
      <c r="T19" s="160">
        <v>396.3</v>
      </c>
      <c r="U19" s="160">
        <v>77.3</v>
      </c>
      <c r="V19" s="160">
        <v>44</v>
      </c>
      <c r="W19" s="160">
        <v>144.1</v>
      </c>
      <c r="X19" s="160">
        <v>277.3</v>
      </c>
      <c r="Y19" s="160">
        <v>202.8</v>
      </c>
      <c r="Z19" s="160">
        <v>227.6</v>
      </c>
      <c r="AA19" s="161">
        <v>341.2</v>
      </c>
      <c r="AB19" s="161">
        <v>381.1</v>
      </c>
      <c r="AC19" s="161">
        <v>326.2</v>
      </c>
      <c r="AD19" s="226">
        <f>SUM(R19:AC19)</f>
        <v>3736.5999999999995</v>
      </c>
    </row>
    <row r="20" spans="1:30" s="87" customFormat="1" ht="23.25" customHeight="1">
      <c r="A20" s="131" t="s">
        <v>99</v>
      </c>
      <c r="B20" s="193">
        <v>77.3</v>
      </c>
      <c r="C20" s="165">
        <v>44</v>
      </c>
      <c r="D20" s="165">
        <v>144.1</v>
      </c>
      <c r="E20" s="165">
        <v>277.3</v>
      </c>
      <c r="F20" s="165">
        <v>202.8</v>
      </c>
      <c r="G20" s="165">
        <v>227.6</v>
      </c>
      <c r="H20" s="165">
        <v>341.2</v>
      </c>
      <c r="I20" s="165">
        <v>381.1</v>
      </c>
      <c r="J20" s="165">
        <v>326.2</v>
      </c>
      <c r="K20" s="166">
        <v>144</v>
      </c>
      <c r="L20" s="166">
        <v>118.8</v>
      </c>
      <c r="M20" s="166">
        <v>299.2</v>
      </c>
      <c r="N20" s="226">
        <f t="shared" si="0"/>
        <v>2583.6000000000004</v>
      </c>
      <c r="O20" s="158"/>
      <c r="P20" s="158"/>
      <c r="Q20" s="163" t="s">
        <v>82</v>
      </c>
      <c r="R20" s="232">
        <v>144</v>
      </c>
      <c r="S20" s="160">
        <v>118.8</v>
      </c>
      <c r="T20" s="160">
        <v>299.2</v>
      </c>
      <c r="U20" s="160">
        <v>262.60000000000002</v>
      </c>
      <c r="V20" s="160">
        <v>195.2</v>
      </c>
      <c r="W20" s="160">
        <v>162.9</v>
      </c>
      <c r="X20" s="160">
        <v>250.4</v>
      </c>
      <c r="Y20" s="160">
        <v>288.2</v>
      </c>
      <c r="Z20" s="160">
        <v>204.9</v>
      </c>
      <c r="AA20" s="161">
        <v>299</v>
      </c>
      <c r="AB20" s="161">
        <v>368</v>
      </c>
      <c r="AC20" s="161">
        <v>423.6</v>
      </c>
      <c r="AD20" s="226">
        <f>SUM(R20:AC20)</f>
        <v>3016.8</v>
      </c>
    </row>
    <row r="21" spans="1:30" s="87" customFormat="1" ht="23.25" customHeight="1">
      <c r="A21" s="131" t="s">
        <v>100</v>
      </c>
      <c r="B21" s="169">
        <v>262.60000000000002</v>
      </c>
      <c r="C21" s="160">
        <v>195.2</v>
      </c>
      <c r="D21" s="160">
        <v>162.9</v>
      </c>
      <c r="E21" s="165">
        <v>250.4</v>
      </c>
      <c r="F21" s="241">
        <v>288.2</v>
      </c>
      <c r="G21" s="160">
        <v>204.9</v>
      </c>
      <c r="H21" s="160">
        <v>299</v>
      </c>
      <c r="I21" s="160">
        <v>368</v>
      </c>
      <c r="J21" s="160">
        <v>423.6</v>
      </c>
      <c r="K21" s="161">
        <v>224.6</v>
      </c>
      <c r="L21" s="161">
        <v>179.2</v>
      </c>
      <c r="M21" s="161">
        <v>415.7</v>
      </c>
      <c r="N21" s="226">
        <f t="shared" si="0"/>
        <v>3274.2999999999997</v>
      </c>
      <c r="O21" s="158"/>
      <c r="P21" s="158"/>
      <c r="Q21" s="163" t="s">
        <v>86</v>
      </c>
      <c r="R21" s="232">
        <v>224.6</v>
      </c>
      <c r="S21" s="160">
        <v>179.2</v>
      </c>
      <c r="T21" s="160">
        <v>415.7</v>
      </c>
      <c r="U21" s="160">
        <v>409</v>
      </c>
      <c r="V21" s="160">
        <v>396.8</v>
      </c>
      <c r="W21" s="160">
        <v>448.5</v>
      </c>
      <c r="X21" s="160">
        <v>607.79999999999995</v>
      </c>
      <c r="Y21" s="160">
        <v>640.79999999999995</v>
      </c>
      <c r="Z21" s="160">
        <v>494.7</v>
      </c>
      <c r="AA21" s="161">
        <v>630.70000000000005</v>
      </c>
      <c r="AB21" s="160">
        <v>615</v>
      </c>
      <c r="AC21" s="161">
        <v>635</v>
      </c>
      <c r="AD21" s="226">
        <f>SUM(R21:AC21)</f>
        <v>5697.8</v>
      </c>
    </row>
    <row r="22" spans="1:30" s="87" customFormat="1" ht="23.25" customHeight="1">
      <c r="A22" s="131" t="s">
        <v>92</v>
      </c>
      <c r="B22" s="193">
        <v>409</v>
      </c>
      <c r="C22" s="165">
        <v>396.8</v>
      </c>
      <c r="D22" s="165">
        <v>448.5</v>
      </c>
      <c r="E22" s="165">
        <v>607.79999999999995</v>
      </c>
      <c r="F22" s="165">
        <v>640.79999999999995</v>
      </c>
      <c r="G22" s="165">
        <v>494.7</v>
      </c>
      <c r="H22" s="165">
        <v>630.70000000000005</v>
      </c>
      <c r="I22" s="165">
        <v>615</v>
      </c>
      <c r="J22" s="165">
        <v>635</v>
      </c>
      <c r="K22" s="165">
        <v>532.20000000000005</v>
      </c>
      <c r="L22" s="165">
        <v>597.9</v>
      </c>
      <c r="M22" s="267">
        <v>766.2</v>
      </c>
      <c r="N22" s="226">
        <f t="shared" si="0"/>
        <v>6774.5999999999985</v>
      </c>
      <c r="O22" s="158"/>
      <c r="P22" s="158"/>
      <c r="Q22" s="164" t="s">
        <v>101</v>
      </c>
      <c r="R22" s="233">
        <v>532.20000000000005</v>
      </c>
      <c r="S22" s="166">
        <v>597.9</v>
      </c>
      <c r="T22" s="165">
        <v>766.2</v>
      </c>
      <c r="U22" s="165">
        <v>669.8</v>
      </c>
      <c r="V22" s="165">
        <v>645.20000000000005</v>
      </c>
      <c r="W22" s="165">
        <v>663.4</v>
      </c>
      <c r="X22" s="165">
        <v>778.8</v>
      </c>
      <c r="Y22" s="241">
        <v>728.6</v>
      </c>
      <c r="Z22" s="165">
        <v>710.1</v>
      </c>
      <c r="AA22" s="166">
        <v>788.3</v>
      </c>
      <c r="AB22" s="166">
        <v>688.2</v>
      </c>
      <c r="AC22" s="166">
        <v>666.7</v>
      </c>
      <c r="AD22" s="227">
        <f>SUM(R22:AC22)</f>
        <v>8235.4000000000015</v>
      </c>
    </row>
    <row r="23" spans="1:30" s="87" customFormat="1" ht="23" customHeight="1">
      <c r="A23" s="309" t="s">
        <v>95</v>
      </c>
      <c r="B23" s="193">
        <v>669.8</v>
      </c>
      <c r="C23" s="165">
        <v>645.20000000000005</v>
      </c>
      <c r="D23" s="165">
        <v>663.4</v>
      </c>
      <c r="E23" s="165">
        <v>778.8</v>
      </c>
      <c r="F23" s="165">
        <v>728.6</v>
      </c>
      <c r="G23" s="165">
        <v>710.1</v>
      </c>
      <c r="H23" s="165">
        <v>788.3</v>
      </c>
      <c r="I23" s="165">
        <v>688.2</v>
      </c>
      <c r="J23" s="165">
        <v>666.7</v>
      </c>
      <c r="K23" s="165">
        <v>629.20000000000005</v>
      </c>
      <c r="L23" s="165">
        <v>719.2</v>
      </c>
      <c r="M23" s="267">
        <v>845.1</v>
      </c>
      <c r="N23" s="227">
        <f t="shared" si="0"/>
        <v>8532.5999999999985</v>
      </c>
      <c r="O23" s="158"/>
      <c r="P23" s="158"/>
      <c r="Q23" s="258" t="s">
        <v>105</v>
      </c>
      <c r="R23" s="261">
        <v>629.20000000000005</v>
      </c>
      <c r="S23" s="213">
        <v>719.2</v>
      </c>
      <c r="T23" s="213">
        <v>845.1</v>
      </c>
      <c r="U23" s="213">
        <v>749.3</v>
      </c>
      <c r="V23" s="213" t="s">
        <v>122</v>
      </c>
      <c r="W23" s="213" t="s">
        <v>122</v>
      </c>
      <c r="X23" s="213" t="s">
        <v>122</v>
      </c>
      <c r="Y23" s="213" t="s">
        <v>122</v>
      </c>
      <c r="Z23" s="213" t="s">
        <v>122</v>
      </c>
      <c r="AA23" s="213" t="s">
        <v>122</v>
      </c>
      <c r="AB23" s="213" t="s">
        <v>122</v>
      </c>
      <c r="AC23" s="213" t="s">
        <v>122</v>
      </c>
      <c r="AD23" s="228">
        <f>SUM(R23:AC23)</f>
        <v>2942.8</v>
      </c>
    </row>
    <row r="24" spans="1:30" s="87" customFormat="1" ht="23" customHeight="1">
      <c r="A24" s="265" t="s">
        <v>111</v>
      </c>
      <c r="B24" s="314">
        <v>749.3</v>
      </c>
      <c r="C24" s="266"/>
      <c r="D24" s="266"/>
      <c r="E24" s="266"/>
      <c r="F24" s="266"/>
      <c r="G24" s="266"/>
      <c r="H24" s="266"/>
      <c r="I24" s="266"/>
      <c r="J24" s="266"/>
      <c r="K24" s="266"/>
      <c r="L24" s="266"/>
      <c r="M24" s="286"/>
      <c r="N24" s="228">
        <f>SUM(B24:M24)</f>
        <v>749.3</v>
      </c>
      <c r="O24" s="158"/>
      <c r="P24" s="158"/>
      <c r="Q24" s="308"/>
      <c r="R24" s="307"/>
      <c r="S24" s="307"/>
      <c r="T24" s="307"/>
      <c r="U24" s="307"/>
      <c r="V24" s="307"/>
      <c r="W24" s="307"/>
      <c r="X24" s="307"/>
      <c r="Y24" s="307"/>
      <c r="Z24" s="307"/>
      <c r="AA24" s="307"/>
      <c r="AB24" s="307"/>
      <c r="AC24" s="307"/>
    </row>
  </sheetData>
  <phoneticPr fontId="2"/>
  <conditionalFormatting sqref="B23">
    <cfRule type="expression" dxfId="28" priority="21">
      <formula>AND(NOT($B$23=""),$C$23="")</formula>
    </cfRule>
  </conditionalFormatting>
  <conditionalFormatting sqref="C23 T24 T23:AC23">
    <cfRule type="expression" dxfId="27" priority="19">
      <formula>AND(NOT(C$23=""),D$23="")</formula>
    </cfRule>
  </conditionalFormatting>
  <conditionalFormatting sqref="D23:L23">
    <cfRule type="expression" dxfId="26" priority="18">
      <formula>AND(NOT(D$23=""),E$23="")</formula>
    </cfRule>
  </conditionalFormatting>
  <conditionalFormatting sqref="AB24">
    <cfRule type="notContainsBlanks" dxfId="25" priority="17">
      <formula>LEN(TRIM(AB24))&gt;0</formula>
    </cfRule>
  </conditionalFormatting>
  <conditionalFormatting sqref="R23:R24">
    <cfRule type="expression" dxfId="24" priority="16">
      <formula>AND(NOT(R$23=""),S$23="")</formula>
    </cfRule>
  </conditionalFormatting>
  <conditionalFormatting sqref="S23:S24">
    <cfRule type="expression" dxfId="23" priority="15">
      <formula>AND(NOT(S$23=""),T$23="")</formula>
    </cfRule>
  </conditionalFormatting>
  <conditionalFormatting sqref="C24">
    <cfRule type="expression" dxfId="22" priority="4">
      <formula>AND(NOT(C$23=""),D$23="")</formula>
    </cfRule>
  </conditionalFormatting>
  <conditionalFormatting sqref="D24:L24">
    <cfRule type="expression" dxfId="21" priority="3">
      <formula>AND(NOT(D$23=""),E$23="")</formula>
    </cfRule>
  </conditionalFormatting>
  <conditionalFormatting sqref="M24">
    <cfRule type="notContainsBlanks" dxfId="20" priority="2">
      <formula>LEN(TRIM(M24))&gt;0</formula>
    </cfRule>
  </conditionalFormatting>
  <conditionalFormatting sqref="U24:AA24">
    <cfRule type="expression" dxfId="19" priority="47">
      <formula>AND(NOT(V$23=""),W$23="")</formula>
    </cfRule>
  </conditionalFormatting>
  <conditionalFormatting sqref="B24">
    <cfRule type="expression" dxfId="18" priority="1">
      <formula>AND(NOT(B$23=""),C$23="")</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7"/>
  <sheetViews>
    <sheetView showGridLines="0" view="pageBreakPreview" zoomScale="90" zoomScaleNormal="40" zoomScaleSheetLayoutView="90" zoomScalePageLayoutView="40" workbookViewId="0">
      <selection activeCell="Y26" sqref="Y26"/>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77</v>
      </c>
      <c r="B18" s="169">
        <v>601.1</v>
      </c>
      <c r="C18" s="160">
        <v>566.5</v>
      </c>
      <c r="D18" s="160">
        <v>569.79999999999995</v>
      </c>
      <c r="E18" s="160">
        <v>660.8</v>
      </c>
      <c r="F18" s="160">
        <v>738.3</v>
      </c>
      <c r="G18" s="160">
        <v>590.6</v>
      </c>
      <c r="H18" s="160">
        <v>620.79999999999995</v>
      </c>
      <c r="I18" s="160">
        <v>600.1</v>
      </c>
      <c r="J18" s="160">
        <v>572.70000000000005</v>
      </c>
      <c r="K18" s="161">
        <v>534.29999999999995</v>
      </c>
      <c r="L18" s="161">
        <v>529.9</v>
      </c>
      <c r="M18" s="161">
        <v>393.9</v>
      </c>
      <c r="N18" s="162">
        <f t="shared" ref="N18:N23" si="0">SUM(B18:M18)</f>
        <v>6978.7999999999993</v>
      </c>
      <c r="O18" s="158"/>
      <c r="P18" s="158"/>
      <c r="Q18" s="164" t="s">
        <v>79</v>
      </c>
      <c r="R18" s="168">
        <v>534.29999999999995</v>
      </c>
      <c r="S18" s="160">
        <v>529.9</v>
      </c>
      <c r="T18" s="160">
        <v>393.9</v>
      </c>
      <c r="U18" s="160">
        <v>77.3</v>
      </c>
      <c r="V18" s="160">
        <v>44</v>
      </c>
      <c r="W18" s="160">
        <v>144.1</v>
      </c>
      <c r="X18" s="160">
        <v>277.3</v>
      </c>
      <c r="Y18" s="160">
        <v>202.8</v>
      </c>
      <c r="Z18" s="160">
        <v>227.6</v>
      </c>
      <c r="AA18" s="161">
        <v>341.2</v>
      </c>
      <c r="AB18" s="161">
        <v>381.1</v>
      </c>
      <c r="AC18" s="161">
        <v>326.2</v>
      </c>
      <c r="AD18" s="162">
        <f>SUM(R18:AC18)</f>
        <v>3479.6999999999994</v>
      </c>
    </row>
    <row r="19" spans="1:30" s="87" customFormat="1" ht="23.25" customHeight="1">
      <c r="A19" s="130" t="s">
        <v>78</v>
      </c>
      <c r="B19" s="193">
        <v>77.3</v>
      </c>
      <c r="C19" s="165">
        <v>44</v>
      </c>
      <c r="D19" s="165">
        <v>144.1</v>
      </c>
      <c r="E19" s="165">
        <v>277.3</v>
      </c>
      <c r="F19" s="165">
        <v>202.8</v>
      </c>
      <c r="G19" s="165">
        <v>227.6</v>
      </c>
      <c r="H19" s="165">
        <v>341.2</v>
      </c>
      <c r="I19" s="165">
        <v>381.1</v>
      </c>
      <c r="J19" s="165">
        <v>326.2</v>
      </c>
      <c r="K19" s="166">
        <v>144</v>
      </c>
      <c r="L19" s="166">
        <v>118.8</v>
      </c>
      <c r="M19" s="166">
        <v>299.2</v>
      </c>
      <c r="N19" s="162">
        <f t="shared" si="0"/>
        <v>2583.6000000000004</v>
      </c>
      <c r="O19" s="158"/>
      <c r="P19" s="158"/>
      <c r="Q19" s="163" t="s">
        <v>80</v>
      </c>
      <c r="R19" s="169">
        <v>144</v>
      </c>
      <c r="S19" s="160">
        <v>118.8</v>
      </c>
      <c r="T19" s="160">
        <v>299.2</v>
      </c>
      <c r="U19" s="160">
        <v>262.60000000000002</v>
      </c>
      <c r="V19" s="160">
        <v>195.2</v>
      </c>
      <c r="W19" s="160">
        <v>162.9</v>
      </c>
      <c r="X19" s="160">
        <v>250.4</v>
      </c>
      <c r="Y19" s="160">
        <v>288.2</v>
      </c>
      <c r="Z19" s="160">
        <v>204.9</v>
      </c>
      <c r="AA19" s="161">
        <v>299</v>
      </c>
      <c r="AB19" s="161">
        <v>368</v>
      </c>
      <c r="AC19" s="161">
        <v>423.6</v>
      </c>
      <c r="AD19" s="162">
        <f t="shared" ref="AD19:AD21" si="1">SUM(R19:AC19)</f>
        <v>3016.8</v>
      </c>
    </row>
    <row r="20" spans="1:30" s="87" customFormat="1" ht="23.25" customHeight="1">
      <c r="A20" s="131" t="s">
        <v>83</v>
      </c>
      <c r="B20" s="169">
        <v>262.60000000000002</v>
      </c>
      <c r="C20" s="160">
        <v>195.2</v>
      </c>
      <c r="D20" s="160">
        <v>162.9</v>
      </c>
      <c r="E20" s="160">
        <v>250.4</v>
      </c>
      <c r="F20" s="160">
        <v>288.2</v>
      </c>
      <c r="G20" s="160">
        <v>204.9</v>
      </c>
      <c r="H20" s="160">
        <v>299</v>
      </c>
      <c r="I20" s="160">
        <v>368</v>
      </c>
      <c r="J20" s="160">
        <v>423.6</v>
      </c>
      <c r="K20" s="161">
        <v>224.6</v>
      </c>
      <c r="L20" s="161">
        <v>179.2</v>
      </c>
      <c r="M20" s="161">
        <v>415.7</v>
      </c>
      <c r="N20" s="162">
        <f t="shared" si="0"/>
        <v>3274.2999999999997</v>
      </c>
      <c r="O20" s="158"/>
      <c r="P20" s="158"/>
      <c r="Q20" s="163" t="s">
        <v>87</v>
      </c>
      <c r="R20" s="169">
        <v>224.6</v>
      </c>
      <c r="S20" s="160">
        <v>179.2</v>
      </c>
      <c r="T20" s="160">
        <v>415.7</v>
      </c>
      <c r="U20" s="160">
        <v>409</v>
      </c>
      <c r="V20" s="160">
        <v>396.8</v>
      </c>
      <c r="W20" s="160">
        <v>448.5</v>
      </c>
      <c r="X20" s="160">
        <v>607.79999999999995</v>
      </c>
      <c r="Y20" s="160">
        <v>640.70000000000005</v>
      </c>
      <c r="Z20" s="160">
        <v>494.7</v>
      </c>
      <c r="AA20" s="161">
        <v>628</v>
      </c>
      <c r="AB20" s="161">
        <v>602.9</v>
      </c>
      <c r="AC20" s="161">
        <v>602.20000000000005</v>
      </c>
      <c r="AD20" s="162">
        <f t="shared" si="1"/>
        <v>5650.0999999999995</v>
      </c>
    </row>
    <row r="21" spans="1:30" s="87" customFormat="1" ht="23.25" customHeight="1">
      <c r="A21" s="131" t="s">
        <v>88</v>
      </c>
      <c r="B21" s="193">
        <v>409</v>
      </c>
      <c r="C21" s="165">
        <v>396.8</v>
      </c>
      <c r="D21" s="165">
        <v>448.5</v>
      </c>
      <c r="E21" s="165">
        <v>607.79999999999995</v>
      </c>
      <c r="F21" s="165">
        <v>640.70000000000005</v>
      </c>
      <c r="G21" s="165">
        <v>494.7</v>
      </c>
      <c r="H21" s="165">
        <v>628</v>
      </c>
      <c r="I21" s="165">
        <v>602.9</v>
      </c>
      <c r="J21" s="165">
        <v>602.20000000000005</v>
      </c>
      <c r="K21" s="166">
        <v>487.4</v>
      </c>
      <c r="L21" s="166">
        <v>554.5</v>
      </c>
      <c r="M21" s="166">
        <v>702</v>
      </c>
      <c r="N21" s="162">
        <f t="shared" si="0"/>
        <v>6574.4999999999991</v>
      </c>
      <c r="O21" s="158"/>
      <c r="P21" s="158"/>
      <c r="Q21" s="164" t="s">
        <v>102</v>
      </c>
      <c r="R21" s="169">
        <v>487.4</v>
      </c>
      <c r="S21" s="160">
        <v>554.5</v>
      </c>
      <c r="T21" s="160">
        <v>702</v>
      </c>
      <c r="U21" s="160">
        <v>603.1</v>
      </c>
      <c r="V21" s="160">
        <v>575.29999999999995</v>
      </c>
      <c r="W21" s="160">
        <v>585.70000000000005</v>
      </c>
      <c r="X21" s="160">
        <v>663.6</v>
      </c>
      <c r="Y21" s="160">
        <v>632.20000000000005</v>
      </c>
      <c r="Z21" s="160">
        <v>603.5</v>
      </c>
      <c r="AA21" s="161">
        <v>672.9</v>
      </c>
      <c r="AB21" s="160">
        <v>597.1</v>
      </c>
      <c r="AC21" s="161">
        <v>571.5</v>
      </c>
      <c r="AD21" s="162">
        <f t="shared" si="1"/>
        <v>7248.8</v>
      </c>
    </row>
    <row r="22" spans="1:30" s="87" customFormat="1" ht="23.25" customHeight="1">
      <c r="A22" s="311" t="s">
        <v>95</v>
      </c>
      <c r="B22" s="233">
        <v>603.1</v>
      </c>
      <c r="C22" s="165">
        <v>575.29999999999995</v>
      </c>
      <c r="D22" s="165">
        <v>585.70000000000005</v>
      </c>
      <c r="E22" s="165">
        <v>663.6</v>
      </c>
      <c r="F22" s="165">
        <v>632.20000000000005</v>
      </c>
      <c r="G22" s="165">
        <v>603.5</v>
      </c>
      <c r="H22" s="165">
        <v>672.9</v>
      </c>
      <c r="I22" s="165">
        <v>597.1</v>
      </c>
      <c r="J22" s="165">
        <v>571.5</v>
      </c>
      <c r="K22" s="165">
        <v>508.8</v>
      </c>
      <c r="L22" s="165">
        <v>574.4</v>
      </c>
      <c r="M22" s="166">
        <v>681</v>
      </c>
      <c r="N22" s="312">
        <f t="shared" si="0"/>
        <v>7269.1</v>
      </c>
      <c r="O22" s="158"/>
      <c r="P22" s="158"/>
      <c r="Q22" s="256" t="s">
        <v>104</v>
      </c>
      <c r="R22" s="261">
        <v>508.8</v>
      </c>
      <c r="S22" s="213">
        <v>574.4</v>
      </c>
      <c r="T22" s="213">
        <v>681</v>
      </c>
      <c r="U22" s="213">
        <v>590.4</v>
      </c>
      <c r="V22" s="213" t="s">
        <v>122</v>
      </c>
      <c r="W22" s="213" t="s">
        <v>122</v>
      </c>
      <c r="X22" s="213" t="s">
        <v>122</v>
      </c>
      <c r="Y22" s="213" t="s">
        <v>122</v>
      </c>
      <c r="Z22" s="213" t="s">
        <v>122</v>
      </c>
      <c r="AA22" s="213" t="s">
        <v>122</v>
      </c>
      <c r="AB22" s="213" t="s">
        <v>122</v>
      </c>
      <c r="AC22" s="213" t="s">
        <v>122</v>
      </c>
      <c r="AD22" s="167">
        <f>SUM(R22:AC22)</f>
        <v>2354.6</v>
      </c>
    </row>
    <row r="23" spans="1:30" s="87" customFormat="1" ht="23.25" customHeight="1">
      <c r="A23" s="244" t="s">
        <v>111</v>
      </c>
      <c r="B23" s="315">
        <v>590.4</v>
      </c>
      <c r="C23" s="266"/>
      <c r="D23" s="266"/>
      <c r="E23" s="266"/>
      <c r="F23" s="266"/>
      <c r="G23" s="266"/>
      <c r="H23" s="266"/>
      <c r="I23" s="266"/>
      <c r="J23" s="266"/>
      <c r="K23" s="266"/>
      <c r="L23" s="266"/>
      <c r="M23" s="286"/>
      <c r="N23" s="228">
        <f t="shared" si="0"/>
        <v>590.4</v>
      </c>
      <c r="O23" s="158"/>
      <c r="P23" s="158"/>
      <c r="Q23" s="308"/>
      <c r="R23" s="307"/>
      <c r="S23" s="307"/>
      <c r="T23" s="307"/>
      <c r="U23" s="307"/>
      <c r="V23" s="307"/>
      <c r="W23" s="307"/>
      <c r="X23" s="307"/>
      <c r="Y23" s="307"/>
      <c r="Z23" s="307"/>
      <c r="AA23" s="307"/>
      <c r="AB23" s="307"/>
      <c r="AC23" s="310"/>
    </row>
    <row r="27" spans="1:30">
      <c r="B27" s="92"/>
      <c r="C27" s="92"/>
      <c r="D27" s="92"/>
      <c r="E27" s="92"/>
      <c r="F27" s="92"/>
      <c r="G27" s="92"/>
      <c r="H27" s="92"/>
      <c r="I27" s="92"/>
      <c r="J27" s="92"/>
      <c r="K27" s="92"/>
      <c r="L27" s="92"/>
      <c r="M27" s="92"/>
      <c r="R27" s="92"/>
      <c r="S27" s="92"/>
      <c r="T27" s="92"/>
      <c r="U27" s="92"/>
      <c r="V27" s="92"/>
      <c r="W27" s="92"/>
      <c r="X27" s="92"/>
      <c r="Y27" s="92"/>
      <c r="Z27" s="92"/>
      <c r="AA27" s="92"/>
      <c r="AB27" s="92"/>
      <c r="AC27" s="92"/>
    </row>
    <row r="28" spans="1:30">
      <c r="B28" s="92"/>
      <c r="C28" s="92"/>
      <c r="D28" s="92"/>
      <c r="E28" s="92"/>
      <c r="F28" s="92"/>
      <c r="G28" s="92"/>
      <c r="H28" s="92"/>
      <c r="I28" s="92"/>
      <c r="J28" s="92"/>
      <c r="K28" s="92"/>
      <c r="L28" s="92"/>
      <c r="M28" s="92"/>
      <c r="N28" s="93"/>
      <c r="R28" s="92"/>
      <c r="S28" s="92"/>
      <c r="T28" s="92"/>
      <c r="U28" s="92"/>
      <c r="V28" s="92"/>
      <c r="W28" s="92"/>
      <c r="X28" s="92"/>
      <c r="Y28" s="92"/>
      <c r="Z28" s="92"/>
      <c r="AA28" s="92"/>
      <c r="AB28" s="92"/>
      <c r="AC28" s="92"/>
    </row>
    <row r="29" spans="1:30">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c r="B31" s="92"/>
      <c r="C31" s="92"/>
      <c r="D31" s="92"/>
      <c r="E31" s="92"/>
      <c r="F31" s="92"/>
      <c r="G31" s="92"/>
      <c r="H31" s="92"/>
      <c r="I31" s="92"/>
      <c r="J31" s="92"/>
      <c r="K31" s="92"/>
      <c r="L31" s="92"/>
      <c r="M31" s="92"/>
      <c r="R31" s="94"/>
      <c r="S31" s="94"/>
      <c r="T31" s="94"/>
      <c r="U31" s="94"/>
      <c r="V31" s="94"/>
      <c r="W31" s="94"/>
      <c r="X31" s="94"/>
      <c r="Y31" s="94"/>
      <c r="Z31" s="94"/>
      <c r="AA31" s="94"/>
      <c r="AB31" s="94"/>
      <c r="AC31" s="94"/>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sheetData>
  <phoneticPr fontId="2"/>
  <conditionalFormatting sqref="B22 S23:T23 S22:AC22">
    <cfRule type="expression" dxfId="17" priority="10">
      <formula>AND(NOT(B$22=""),C$22="")</formula>
    </cfRule>
  </conditionalFormatting>
  <conditionalFormatting sqref="C22:L22">
    <cfRule type="expression" dxfId="16" priority="8">
      <formula>AND(NOT(C$22=""),D$22="")</formula>
    </cfRule>
  </conditionalFormatting>
  <conditionalFormatting sqref="R22:R23">
    <cfRule type="expression" dxfId="15" priority="7">
      <formula>AND(NOT(R$22=""),S$22="")</formula>
    </cfRule>
  </conditionalFormatting>
  <conditionalFormatting sqref="AB23">
    <cfRule type="notContainsBlanks" dxfId="14" priority="11">
      <formula>LEN(TRIM(AB23))&gt;0</formula>
    </cfRule>
  </conditionalFormatting>
  <conditionalFormatting sqref="C23">
    <cfRule type="expression" dxfId="13" priority="3">
      <formula>AND(NOT(C$23=""),D$23="")</formula>
    </cfRule>
  </conditionalFormatting>
  <conditionalFormatting sqref="D23:L23">
    <cfRule type="expression" dxfId="12" priority="2">
      <formula>AND(NOT(D$23=""),E$23="")</formula>
    </cfRule>
  </conditionalFormatting>
  <conditionalFormatting sqref="M23">
    <cfRule type="notContainsBlanks" dxfId="11" priority="1">
      <formula>LEN(TRIM(M23))&gt;0</formula>
    </cfRule>
  </conditionalFormatting>
  <conditionalFormatting sqref="U23:AA23">
    <cfRule type="expression" dxfId="10" priority="50">
      <formula>AND(NOT(V$22=""),W$22="")</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3" max="16383" man="1"/>
  </rowBreaks>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Normal="40" zoomScaleSheetLayoutView="100" zoomScalePageLayoutView="40" workbookViewId="0">
      <selection activeCell="U29" sqref="U29"/>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77</v>
      </c>
      <c r="B18" s="169">
        <v>250.3</v>
      </c>
      <c r="C18" s="160">
        <v>268.39999999999998</v>
      </c>
      <c r="D18" s="160">
        <v>298.39999999999998</v>
      </c>
      <c r="E18" s="160">
        <v>302.8</v>
      </c>
      <c r="F18" s="160">
        <v>282.89999999999998</v>
      </c>
      <c r="G18" s="160">
        <v>218.7</v>
      </c>
      <c r="H18" s="160">
        <v>230.5</v>
      </c>
      <c r="I18" s="160">
        <v>199.1</v>
      </c>
      <c r="J18" s="160">
        <v>182.4</v>
      </c>
      <c r="K18" s="161">
        <v>193.5</v>
      </c>
      <c r="L18" s="161">
        <v>61</v>
      </c>
      <c r="M18" s="161">
        <v>2.4</v>
      </c>
      <c r="N18" s="162">
        <f t="shared" ref="N18:N23" si="0">SUM(B18:M18)</f>
        <v>2490.4000000000005</v>
      </c>
      <c r="O18" s="158"/>
      <c r="P18" s="158"/>
      <c r="Q18" s="164" t="s">
        <v>79</v>
      </c>
      <c r="R18" s="168">
        <v>193.5</v>
      </c>
      <c r="S18" s="160">
        <v>61</v>
      </c>
      <c r="T18" s="160">
        <v>2.4</v>
      </c>
      <c r="U18" s="160">
        <v>0</v>
      </c>
      <c r="V18" s="160">
        <v>0</v>
      </c>
      <c r="W18" s="160">
        <v>0</v>
      </c>
      <c r="X18" s="160">
        <v>0</v>
      </c>
      <c r="Y18" s="160">
        <v>0</v>
      </c>
      <c r="Z18" s="160">
        <v>0</v>
      </c>
      <c r="AA18" s="161">
        <v>0</v>
      </c>
      <c r="AB18" s="161">
        <v>0</v>
      </c>
      <c r="AC18" s="161">
        <v>0</v>
      </c>
      <c r="AD18" s="162">
        <f>SUM(R18:AC18)</f>
        <v>256.89999999999998</v>
      </c>
    </row>
    <row r="19" spans="1:30" s="87" customFormat="1" ht="23.25" customHeight="1">
      <c r="A19" s="130" t="s">
        <v>78</v>
      </c>
      <c r="B19" s="193">
        <v>0</v>
      </c>
      <c r="C19" s="165">
        <v>0</v>
      </c>
      <c r="D19" s="165">
        <v>0</v>
      </c>
      <c r="E19" s="165">
        <v>0</v>
      </c>
      <c r="F19" s="165">
        <v>0</v>
      </c>
      <c r="G19" s="165">
        <v>0</v>
      </c>
      <c r="H19" s="165">
        <v>0</v>
      </c>
      <c r="I19" s="165">
        <v>0</v>
      </c>
      <c r="J19" s="165">
        <v>0</v>
      </c>
      <c r="K19" s="166">
        <v>0</v>
      </c>
      <c r="L19" s="166">
        <v>0</v>
      </c>
      <c r="M19" s="166">
        <v>0</v>
      </c>
      <c r="N19" s="162">
        <f t="shared" si="0"/>
        <v>0</v>
      </c>
      <c r="O19" s="158"/>
      <c r="P19" s="158"/>
      <c r="Q19" s="163" t="s">
        <v>80</v>
      </c>
      <c r="R19" s="169">
        <v>0</v>
      </c>
      <c r="S19" s="160">
        <v>0</v>
      </c>
      <c r="T19" s="160">
        <v>0</v>
      </c>
      <c r="U19" s="160">
        <v>0</v>
      </c>
      <c r="V19" s="160">
        <v>0</v>
      </c>
      <c r="W19" s="160">
        <v>0</v>
      </c>
      <c r="X19" s="160">
        <v>0</v>
      </c>
      <c r="Y19" s="160">
        <v>0</v>
      </c>
      <c r="Z19" s="160">
        <v>0</v>
      </c>
      <c r="AA19" s="161">
        <v>0</v>
      </c>
      <c r="AB19" s="161">
        <v>0</v>
      </c>
      <c r="AC19" s="161">
        <v>0</v>
      </c>
      <c r="AD19" s="162">
        <f t="shared" ref="AD19:AD21" si="1">SUM(R19:AC19)</f>
        <v>0</v>
      </c>
    </row>
    <row r="20" spans="1:30" s="87" customFormat="1" ht="23.25" customHeight="1">
      <c r="A20" s="131" t="s">
        <v>83</v>
      </c>
      <c r="B20" s="169">
        <v>0</v>
      </c>
      <c r="C20" s="160">
        <v>0</v>
      </c>
      <c r="D20" s="160">
        <v>0</v>
      </c>
      <c r="E20" s="160">
        <v>0</v>
      </c>
      <c r="F20" s="160">
        <v>0</v>
      </c>
      <c r="G20" s="160">
        <v>0</v>
      </c>
      <c r="H20" s="160">
        <v>0</v>
      </c>
      <c r="I20" s="160">
        <v>0</v>
      </c>
      <c r="J20" s="160">
        <v>0</v>
      </c>
      <c r="K20" s="161">
        <v>0</v>
      </c>
      <c r="L20" s="161">
        <v>0</v>
      </c>
      <c r="M20" s="161">
        <v>0</v>
      </c>
      <c r="N20" s="162">
        <f t="shared" si="0"/>
        <v>0</v>
      </c>
      <c r="O20" s="158"/>
      <c r="P20" s="158"/>
      <c r="Q20" s="163" t="s">
        <v>87</v>
      </c>
      <c r="R20" s="169">
        <v>0</v>
      </c>
      <c r="S20" s="160">
        <v>0</v>
      </c>
      <c r="T20" s="160">
        <v>0</v>
      </c>
      <c r="U20" s="160">
        <v>0</v>
      </c>
      <c r="V20" s="160">
        <v>0</v>
      </c>
      <c r="W20" s="160">
        <v>0</v>
      </c>
      <c r="X20" s="160">
        <v>0</v>
      </c>
      <c r="Y20" s="160">
        <v>0.1</v>
      </c>
      <c r="Z20" s="160">
        <v>0</v>
      </c>
      <c r="AA20" s="161">
        <v>2.7</v>
      </c>
      <c r="AB20" s="161">
        <v>12.1</v>
      </c>
      <c r="AC20" s="161">
        <v>32.799999999999997</v>
      </c>
      <c r="AD20" s="162">
        <f t="shared" si="1"/>
        <v>47.699999999999996</v>
      </c>
    </row>
    <row r="21" spans="1:30" s="87" customFormat="1" ht="23.25" customHeight="1">
      <c r="A21" s="131" t="s">
        <v>88</v>
      </c>
      <c r="B21" s="193">
        <v>0</v>
      </c>
      <c r="C21" s="165">
        <v>0</v>
      </c>
      <c r="D21" s="165">
        <v>0</v>
      </c>
      <c r="E21" s="165">
        <v>0</v>
      </c>
      <c r="F21" s="165">
        <v>0.1</v>
      </c>
      <c r="G21" s="165">
        <v>0</v>
      </c>
      <c r="H21" s="165">
        <v>2.7</v>
      </c>
      <c r="I21" s="165">
        <v>12.1</v>
      </c>
      <c r="J21" s="165">
        <v>32.799999999999997</v>
      </c>
      <c r="K21" s="166">
        <v>44.8</v>
      </c>
      <c r="L21" s="166">
        <v>43.4</v>
      </c>
      <c r="M21" s="166">
        <v>64.2</v>
      </c>
      <c r="N21" s="162">
        <f t="shared" si="0"/>
        <v>200.10000000000002</v>
      </c>
      <c r="O21" s="158"/>
      <c r="P21" s="158"/>
      <c r="Q21" s="164" t="s">
        <v>102</v>
      </c>
      <c r="R21" s="169">
        <v>44.8</v>
      </c>
      <c r="S21" s="160">
        <v>43.4</v>
      </c>
      <c r="T21" s="160">
        <v>64.2</v>
      </c>
      <c r="U21" s="160">
        <v>66.7</v>
      </c>
      <c r="V21" s="160">
        <v>69.900000000000006</v>
      </c>
      <c r="W21" s="160">
        <v>77.7</v>
      </c>
      <c r="X21" s="160">
        <v>115.2</v>
      </c>
      <c r="Y21" s="160">
        <v>96.4</v>
      </c>
      <c r="Z21" s="160">
        <v>106.6</v>
      </c>
      <c r="AA21" s="161">
        <v>115.4</v>
      </c>
      <c r="AB21" s="160">
        <v>91.1</v>
      </c>
      <c r="AC21" s="161">
        <v>95.2</v>
      </c>
      <c r="AD21" s="162">
        <f t="shared" si="1"/>
        <v>986.6</v>
      </c>
    </row>
    <row r="22" spans="1:30" s="87" customFormat="1" ht="23.25" customHeight="1">
      <c r="A22" s="311" t="s">
        <v>95</v>
      </c>
      <c r="B22" s="193">
        <v>66.7</v>
      </c>
      <c r="C22" s="165">
        <v>69.900000000000006</v>
      </c>
      <c r="D22" s="165">
        <v>77.7</v>
      </c>
      <c r="E22" s="165">
        <v>115.2</v>
      </c>
      <c r="F22" s="165">
        <v>96.4</v>
      </c>
      <c r="G22" s="165">
        <v>106.6</v>
      </c>
      <c r="H22" s="165">
        <v>115.4</v>
      </c>
      <c r="I22" s="165">
        <v>91.1</v>
      </c>
      <c r="J22" s="165">
        <v>95.2</v>
      </c>
      <c r="K22" s="165">
        <v>120.4</v>
      </c>
      <c r="L22" s="165">
        <v>144.80000000000001</v>
      </c>
      <c r="M22" s="267">
        <v>164.1</v>
      </c>
      <c r="N22" s="312">
        <f t="shared" si="0"/>
        <v>1263.5</v>
      </c>
      <c r="O22" s="158"/>
      <c r="P22" s="158"/>
      <c r="Q22" s="256" t="s">
        <v>104</v>
      </c>
      <c r="R22" s="261">
        <v>120.4</v>
      </c>
      <c r="S22" s="213">
        <v>144.80000000000001</v>
      </c>
      <c r="T22" s="213">
        <v>164.1</v>
      </c>
      <c r="U22" s="213">
        <v>158.9</v>
      </c>
      <c r="V22" s="213" t="s">
        <v>122</v>
      </c>
      <c r="W22" s="213" t="s">
        <v>122</v>
      </c>
      <c r="X22" s="213" t="s">
        <v>122</v>
      </c>
      <c r="Y22" s="213" t="s">
        <v>122</v>
      </c>
      <c r="Z22" s="213" t="s">
        <v>122</v>
      </c>
      <c r="AA22" s="213" t="s">
        <v>122</v>
      </c>
      <c r="AB22" s="213" t="s">
        <v>122</v>
      </c>
      <c r="AC22" s="213" t="s">
        <v>122</v>
      </c>
      <c r="AD22" s="167">
        <f>SUM(R22:AC22)</f>
        <v>588.20000000000005</v>
      </c>
    </row>
    <row r="23" spans="1:30" s="87" customFormat="1" ht="23.25" customHeight="1">
      <c r="A23" s="244" t="s">
        <v>111</v>
      </c>
      <c r="B23" s="315">
        <v>158.9</v>
      </c>
      <c r="C23" s="266"/>
      <c r="D23" s="266"/>
      <c r="E23" s="266"/>
      <c r="F23" s="266"/>
      <c r="G23" s="266"/>
      <c r="H23" s="266"/>
      <c r="I23" s="266"/>
      <c r="J23" s="266"/>
      <c r="K23" s="266"/>
      <c r="L23" s="266"/>
      <c r="M23" s="286"/>
      <c r="N23" s="228">
        <f t="shared" si="0"/>
        <v>158.9</v>
      </c>
      <c r="O23" s="158"/>
      <c r="P23" s="158"/>
      <c r="Q23" s="308"/>
      <c r="R23" s="307"/>
      <c r="S23" s="307"/>
      <c r="T23" s="307"/>
      <c r="U23" s="307"/>
      <c r="V23" s="307"/>
      <c r="W23" s="307"/>
      <c r="X23" s="307"/>
      <c r="Y23" s="307"/>
      <c r="Z23" s="307"/>
      <c r="AA23" s="307"/>
      <c r="AB23" s="307"/>
      <c r="AC23" s="310"/>
    </row>
    <row r="26" spans="1:30">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2 S23:T23 S22:AC22">
    <cfRule type="expression" dxfId="9" priority="19">
      <formula>AND(NOT(B$22=""),C$22="")</formula>
    </cfRule>
  </conditionalFormatting>
  <conditionalFormatting sqref="C22">
    <cfRule type="expression" dxfId="8" priority="15">
      <formula>AND(NOT(C$22=""),D$22="")</formula>
    </cfRule>
  </conditionalFormatting>
  <conditionalFormatting sqref="R22:R23">
    <cfRule type="expression" dxfId="7" priority="14">
      <formula>AND(NOT(R$22=""),S$22="")</formula>
    </cfRule>
  </conditionalFormatting>
  <conditionalFormatting sqref="AB23">
    <cfRule type="notContainsBlanks" dxfId="6" priority="20">
      <formula>LEN(TRIM(AB23))&gt;0</formula>
    </cfRule>
  </conditionalFormatting>
  <conditionalFormatting sqref="D22">
    <cfRule type="expression" dxfId="5" priority="8">
      <formula>AND(NOT(D$22=""),E$22="")</formula>
    </cfRule>
  </conditionalFormatting>
  <conditionalFormatting sqref="E22:M22">
    <cfRule type="expression" dxfId="4" priority="7">
      <formula>AND(NOT(E$22=""),F$22="")</formula>
    </cfRule>
  </conditionalFormatting>
  <conditionalFormatting sqref="C23">
    <cfRule type="expression" dxfId="3" priority="3">
      <formula>AND(NOT(C$23=""),D$23="")</formula>
    </cfRule>
  </conditionalFormatting>
  <conditionalFormatting sqref="D23:L23">
    <cfRule type="expression" dxfId="2" priority="2">
      <formula>AND(NOT(D$23=""),E$23="")</formula>
    </cfRule>
  </conditionalFormatting>
  <conditionalFormatting sqref="M23">
    <cfRule type="notContainsBlanks" dxfId="1" priority="1">
      <formula>LEN(TRIM(M23))&gt;0</formula>
    </cfRule>
  </conditionalFormatting>
  <conditionalFormatting sqref="U23:AA23">
    <cfRule type="expression" dxfId="0" priority="54">
      <formula>AND(NOT(V$22=""),W$22="")</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2024-05-24T04:36:55Z</dcterms:created>
  <dcterms:modified xsi:type="dcterms:W3CDTF">2024-05-24T04:45:21Z</dcterms:modified>
</cp:coreProperties>
</file>