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drawings/drawing4.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ml.chartshapes+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drawings/drawing8.xml" ContentType="application/vnd.openxmlformats-officedocument.drawingml.chartshapes+xml"/>
  <Override PartName="/xl/charts/chart14.xml" ContentType="application/vnd.openxmlformats-officedocument.drawingml.chart+xml"/>
  <Override PartName="/xl/charts/chart15.xml" ContentType="application/vnd.openxmlformats-officedocument.drawingml.chart+xml"/>
  <Override PartName="/xl/drawings/drawing9.xml" ContentType="application/vnd.openxmlformats-officedocument.drawingml.chartshapes+xml"/>
  <Override PartName="/xl/charts/chart16.xml" ContentType="application/vnd.openxmlformats-officedocument.drawingml.chart+xml"/>
  <Override PartName="/xl/charts/chart17.xml" ContentType="application/vnd.openxmlformats-officedocument.drawingml.chart+xml"/>
  <Override PartName="/xl/drawings/drawing10.xml" ContentType="application/vnd.openxmlformats-officedocument.drawingml.chartshapes+xml"/>
  <Override PartName="/xl/charts/chart1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showInkAnnotation="0" codeName="ThisWorkbook" defaultThemeVersion="124226"/>
  <xr:revisionPtr revIDLastSave="0" documentId="8_{1ECA4391-CD10-432E-B57C-FBD97EB1ABF4}" xr6:coauthVersionLast="47" xr6:coauthVersionMax="47" xr10:uidLastSave="{00000000-0000-0000-0000-000000000000}"/>
  <bookViews>
    <workbookView xWindow="28680" yWindow="-120" windowWidth="29040" windowHeight="15720" tabRatio="787" activeTab="6" xr2:uid="{00000000-000D-0000-FFFF-FFFF00000000}"/>
  </bookViews>
  <sheets>
    <sheet name="月報第１表" sheetId="19" r:id="rId1"/>
    <sheet name="月報第２表" sheetId="20" r:id="rId2"/>
    <sheet name="月報第３表" sheetId="27" r:id="rId3"/>
    <sheet name="年度・暦年" sheetId="10" r:id="rId4"/>
    <sheet name="グラフ（年度・暦年）" sheetId="11" r:id="rId5"/>
    <sheet name="グラフ（国内客年度・暦年）" sheetId="28" r:id="rId6"/>
    <sheet name="グラフ（外国客年度・暦年）" sheetId="12"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1_20080805速報時点データ_列部門・外生部門" localSheetId="5">#REF!</definedName>
    <definedName name="_1_20080805速報時点データ_列部門・外生部門" localSheetId="2">#REF!</definedName>
    <definedName name="_1_20080805速報時点データ_列部門・外生部門">#REF!</definedName>
    <definedName name="_1G1_" localSheetId="5">#REF!</definedName>
    <definedName name="_1G1_" localSheetId="2">#REF!</definedName>
    <definedName name="_1G1_">#REF!</definedName>
    <definedName name="_2_20080805速報時点データ_列部門・内生部門" localSheetId="5">#REF!</definedName>
    <definedName name="_2_20080805速報時点データ_列部門・内生部門" localSheetId="2">#REF!</definedName>
    <definedName name="_2_20080805速報時点データ_列部門・内生部門">#REF!</definedName>
    <definedName name="_2G2_" localSheetId="5">#REF!</definedName>
    <definedName name="_2G2_" localSheetId="2">#REF!</definedName>
    <definedName name="_2G2_">#REF!</definedName>
    <definedName name="_3G1_" localSheetId="5">#REF!</definedName>
    <definedName name="_3G1_" localSheetId="2">#REF!</definedName>
    <definedName name="_3G1_">#REF!</definedName>
    <definedName name="_3G3_" localSheetId="5">#REF!</definedName>
    <definedName name="_3G3_" localSheetId="2">#REF!</definedName>
    <definedName name="_3G3_">#REF!</definedName>
    <definedName name="_4G2_" localSheetId="5">#REF!</definedName>
    <definedName name="_4G2_" localSheetId="2">#REF!</definedName>
    <definedName name="_4G2_">#REF!</definedName>
    <definedName name="_5G3_" localSheetId="5">#REF!</definedName>
    <definedName name="_5G3_" localSheetId="2">#REF!</definedName>
    <definedName name="_5G3_">#REF!</definedName>
    <definedName name="_Fill" localSheetId="5" hidden="1">[1]SV概念!#REF!</definedName>
    <definedName name="_Fill" localSheetId="2" hidden="1">[1]SV概念!#REF!</definedName>
    <definedName name="_Fill" hidden="1">[1]SV概念!#REF!</definedName>
    <definedName name="_G1" localSheetId="5">#REF!</definedName>
    <definedName name="_G1" localSheetId="2">#REF!</definedName>
    <definedName name="_G1">#REF!</definedName>
    <definedName name="_G2" localSheetId="5">#REF!</definedName>
    <definedName name="_G2" localSheetId="2">#REF!</definedName>
    <definedName name="_G2">#REF!</definedName>
    <definedName name="_G3" localSheetId="5">#REF!</definedName>
    <definedName name="_G3" localSheetId="2">#REF!</definedName>
    <definedName name="_G3">#REF!</definedName>
    <definedName name="_NEW1" localSheetId="5">#REF!</definedName>
    <definedName name="_NEW1" localSheetId="2">#REF!</definedName>
    <definedName name="_NEW1">#REF!</definedName>
    <definedName name="_Order1" hidden="1">255</definedName>
    <definedName name="_Order2" hidden="1">255</definedName>
    <definedName name="」" localSheetId="5">#REF!</definedName>
    <definedName name="」" localSheetId="2">#REF!</definedName>
    <definedName name="」">#REF!</definedName>
    <definedName name="①購入額計" localSheetId="5">#REF!</definedName>
    <definedName name="①購入額計" localSheetId="2">#REF!</definedName>
    <definedName name="①購入額計">#REF!</definedName>
    <definedName name="①購入金額" localSheetId="5">#REF!</definedName>
    <definedName name="①購入金額" localSheetId="2">#REF!</definedName>
    <definedName name="①購入金額">#REF!</definedName>
    <definedName name="②購入者数" localSheetId="5">#REF!</definedName>
    <definedName name="②購入者数" localSheetId="2">#REF!</definedName>
    <definedName name="②購入者数">#REF!</definedName>
    <definedName name="③購入者単価" localSheetId="5">#REF!</definedName>
    <definedName name="③購入者単価" localSheetId="2">#REF!</definedName>
    <definedName name="③購入者単価">#REF!</definedName>
    <definedName name="③購入者平均単価" localSheetId="5">#REF!</definedName>
    <definedName name="③購入者平均単価" localSheetId="2">#REF!</definedName>
    <definedName name="③購入者平均単価">#REF!</definedName>
    <definedName name="④金額NA" localSheetId="5">#REF!</definedName>
    <definedName name="④金額NA" localSheetId="2">#REF!</definedName>
    <definedName name="④金額NA">#REF!</definedName>
    <definedName name="④購入金額NA" localSheetId="5">#REF!</definedName>
    <definedName name="④購入金額NA" localSheetId="2">#REF!</definedName>
    <definedName name="④購入金額NA">#REF!</definedName>
    <definedName name="⑤不明" localSheetId="5">#REF!</definedName>
    <definedName name="⑤不明" localSheetId="2">#REF!</definedName>
    <definedName name="⑤不明">#REF!</definedName>
    <definedName name="⑥購入率" localSheetId="5">#REF!</definedName>
    <definedName name="⑥購入率" localSheetId="2">#REF!</definedName>
    <definedName name="⑥購入率">#REF!</definedName>
    <definedName name="⑦全体単価" localSheetId="5">#REF!</definedName>
    <definedName name="⑦全体単価" localSheetId="2">#REF!</definedName>
    <definedName name="⑦全体単価">#REF!</definedName>
    <definedName name="⑦平均単価" localSheetId="5">#REF!</definedName>
    <definedName name="⑦平均単価" localSheetId="2">#REF!</definedName>
    <definedName name="⑦平均単価">#REF!</definedName>
    <definedName name="atesaki" localSheetId="5">[2]その他!#REF!</definedName>
    <definedName name="atesaki" localSheetId="2">[2]その他!#REF!</definedName>
    <definedName name="atesaki">[2]その他!#REF!</definedName>
    <definedName name="ｄ" localSheetId="5">#REF!</definedName>
    <definedName name="ｄ" localSheetId="2">#REF!</definedName>
    <definedName name="ｄ">#REF!</definedName>
    <definedName name="Data" localSheetId="5">'[3]１．.経済活動別県内総生産'!#REF!</definedName>
    <definedName name="Data" localSheetId="2">'[3]１．.経済活動別県内総生産'!#REF!</definedName>
    <definedName name="Data">'[3]１．.経済活動別県内総生産'!#REF!</definedName>
    <definedName name="DataEnd" localSheetId="5">'[3]１．.経済活動別県内総生産'!#REF!</definedName>
    <definedName name="DataEnd" localSheetId="2">'[3]１．.経済活動別県内総生産'!#REF!</definedName>
    <definedName name="DataEnd">'[3]１．.経済活動別県内総生産'!#REF!</definedName>
    <definedName name="G" localSheetId="5">#REF!</definedName>
    <definedName name="G" localSheetId="2">#REF!</definedName>
    <definedName name="G">#REF!</definedName>
    <definedName name="h13形態別1_3期" localSheetId="5">#REF!</definedName>
    <definedName name="h13形態別1_3期" localSheetId="2">#REF!</definedName>
    <definedName name="h13形態別1_3期">#REF!</definedName>
    <definedName name="Hyousoku" localSheetId="5">'[3]１．.経済活動別県内総生産'!#REF!</definedName>
    <definedName name="Hyousoku" localSheetId="2">'[3]１．.経済活動別県内総生産'!#REF!</definedName>
    <definedName name="Hyousoku">'[3]１．.経済活動別県内総生産'!#REF!</definedName>
    <definedName name="HyousokuArea" localSheetId="5">'[3]１．.経済活動別県内総生産'!#REF!</definedName>
    <definedName name="HyousokuArea" localSheetId="2">'[3]１．.経済活動別県内総生産'!#REF!</definedName>
    <definedName name="HyousokuArea">'[3]１．.経済活動別県内総生産'!#REF!</definedName>
    <definedName name="HyousokuEnd" localSheetId="5">'[3]１．.経済活動別県内総生産'!#REF!</definedName>
    <definedName name="HyousokuEnd" localSheetId="2">'[3]１．.経済活動別県内総生産'!#REF!</definedName>
    <definedName name="HyousokuEnd">'[3]１．.経済活動別県内総生産'!#REF!</definedName>
    <definedName name="kkkk" localSheetId="5">#REF!</definedName>
    <definedName name="kkkk" localSheetId="2">#REF!</definedName>
    <definedName name="kkkk">#REF!</definedName>
    <definedName name="MACRO" localSheetId="5">#REF!</definedName>
    <definedName name="MACRO" localSheetId="2">#REF!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5">#REF!</definedName>
    <definedName name="PH" localSheetId="2">#REF!</definedName>
    <definedName name="PH">#REF!</definedName>
    <definedName name="PRINT" localSheetId="5">#REF!</definedName>
    <definedName name="PRINT" localSheetId="2">#REF!</definedName>
    <definedName name="PRINT">#REF!</definedName>
    <definedName name="_xlnm.Print_Area" localSheetId="6">'グラフ（外国客年度・暦年）'!$A$1:$AE$24</definedName>
    <definedName name="_xlnm.Print_Area" localSheetId="5">'グラフ（国内客年度・暦年）'!$A$1:$AE$24</definedName>
    <definedName name="_xlnm.Print_Area" localSheetId="4">'グラフ（年度・暦年）'!$A$1:$AE$25</definedName>
    <definedName name="_xlnm.Print_Area" localSheetId="1">月報第２表!$A$1:$AE$31</definedName>
    <definedName name="_xlnm.Print_Area" localSheetId="2">月報第３表!$A$1:$Q$26</definedName>
    <definedName name="_xlnm.Print_Area" localSheetId="3">年度・暦年!$A$1:$BF$18</definedName>
    <definedName name="prntg3" localSheetId="5">#REF!</definedName>
    <definedName name="prntg3" localSheetId="2">#REF!</definedName>
    <definedName name="prntg3">#REF!</definedName>
    <definedName name="psDKDKDKDKDKDKDKDKDKDKDKDKDKDKR" localSheetId="5">#REF!</definedName>
    <definedName name="psDKDKDKDKDKDKDKDKDKDKDKDKDKDKR" localSheetId="2">#REF!</definedName>
    <definedName name="psDKDKDKDKDKDKDKDKDKDKDKDKDKDKR">#REF!</definedName>
    <definedName name="psDKDKRTopRTm3TB0TB4TB0TB0TB25." localSheetId="5">'[4]H13～H17'!#REF!</definedName>
    <definedName name="psDKDKRTopRTm3TB0TB4TB0TB0TB25." localSheetId="2">'[4]H13～H17'!#REF!</definedName>
    <definedName name="psDKDKRTopRTm3TB0TB4TB0TB0TB25.">'[4]H13～H17'!#REF!</definedName>
    <definedName name="q" localSheetId="5">#REF!</definedName>
    <definedName name="q" localSheetId="2">#REF!</definedName>
    <definedName name="q">#REF!</definedName>
    <definedName name="TitleEnglish" localSheetId="5">'[3]１．.経済活動別県内総生産'!#REF!</definedName>
    <definedName name="TitleEnglish" localSheetId="2">'[3]１．.経済活動別県内総生産'!#REF!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5">#REF!</definedName>
    <definedName name="パック価格帯" localSheetId="2">#REF!</definedName>
    <definedName name="パック価格帯">#REF!</definedName>
    <definedName name="リピータ土産代" localSheetId="5">#REF!</definedName>
    <definedName name="リピータ土産代" localSheetId="2">#REF!</definedName>
    <definedName name="リピータ土産代">#REF!</definedName>
    <definedName name="印刷_1" localSheetId="5">[9]民宿・国民宿舎等データ入力用シート!#REF!</definedName>
    <definedName name="印刷_1" localSheetId="2">[9]民宿・国民宿舎等データ入力用シート!#REF!</definedName>
    <definedName name="印刷_1">[9]民宿・国民宿舎等データ入力用シート!#REF!</definedName>
    <definedName name="印刷_2" localSheetId="5">[9]民宿・国民宿舎等データ入力用シート!#REF!</definedName>
    <definedName name="印刷_2" localSheetId="2">[9]民宿・国民宿舎等データ入力用シート!#REF!</definedName>
    <definedName name="印刷_2">[9]民宿・国民宿舎等データ入力用シート!#REF!</definedName>
    <definedName name="印刷_3" localSheetId="5">[9]民宿・国民宿舎等データ入力用シート!#REF!</definedName>
    <definedName name="印刷_3" localSheetId="2">[9]民宿・国民宿舎等データ入力用シート!#REF!</definedName>
    <definedName name="印刷_3">[9]民宿・国民宿舎等データ入力用シート!#REF!</definedName>
    <definedName name="印刷_4" localSheetId="5">[9]民宿・国民宿舎等データ入力用シート!#REF!</definedName>
    <definedName name="印刷_4" localSheetId="2">[9]民宿・国民宿舎等データ入力用シート!#REF!</definedName>
    <definedName name="印刷_4">[9]民宿・国民宿舎等データ入力用シート!#REF!</definedName>
    <definedName name="印刷範囲②⑥" localSheetId="5">#REF!</definedName>
    <definedName name="印刷範囲②⑥" localSheetId="2">#REF!</definedName>
    <definedName name="印刷範囲②⑥">#REF!</definedName>
    <definedName name="印刷用" localSheetId="5">#REF!</definedName>
    <definedName name="印刷用" localSheetId="2">#REF!</definedName>
    <definedName name="印刷用">#REF!</definedName>
    <definedName name="貨物配分率">[10]ﾏｰｼﾞﾝ計算!$AC$824:$AC$828</definedName>
    <definedName name="各月消費単価総括" localSheetId="5">#REF!</definedName>
    <definedName name="各月消費単価総括" localSheetId="2">#REF!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5">#REF!</definedName>
    <definedName name="月別曜日別" localSheetId="2">#REF!</definedName>
    <definedName name="月別曜日別">#REF!</definedName>
    <definedName name="県外マーケット" localSheetId="5">#REF!</definedName>
    <definedName name="県外マーケット" localSheetId="2">#REF!</definedName>
    <definedName name="県外マーケット">#REF!</definedName>
    <definedName name="県外客属性" localSheetId="5">#REF!</definedName>
    <definedName name="県外客属性" localSheetId="2">#REF!</definedName>
    <definedName name="県外客属性">#REF!</definedName>
    <definedName name="参加費分布表">[13]参加費!$H$2:$V$76</definedName>
    <definedName name="産出額表" localSheetId="5">#REF!</definedName>
    <definedName name="産出額表" localSheetId="2">#REF!</definedName>
    <definedName name="産出額表">#REF!</definedName>
    <definedName name="市町村別規模別施設数" localSheetId="5">[9]民宿・国民宿舎等データ入力用シート!#REF!</definedName>
    <definedName name="市町村別規模別施設数" localSheetId="2">[9]民宿・国民宿舎等データ入力用シート!#REF!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5">#REF!</definedName>
    <definedName name="宿泊者平均泊数" localSheetId="2">#REF!</definedName>
    <definedName name="宿泊者平均泊数">#REF!</definedName>
    <definedName name="宿泊量推計表" localSheetId="5">#REF!</definedName>
    <definedName name="宿泊量推計表" localSheetId="2">#REF!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5">#REF!</definedName>
    <definedName name="単価下落参考" localSheetId="2">#REF!</definedName>
    <definedName name="単価下落参考">#REF!</definedName>
    <definedName name="地域別規模別施設数" localSheetId="5">[9]民宿・国民宿舎等データ入力用シート!#REF!</definedName>
    <definedName name="地域別規模別施設数" localSheetId="2">[9]民宿・国民宿舎等データ入力用シート!#REF!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5">#REF!</definedName>
    <definedName name="通関統計組替集計結果" localSheetId="2">#REF!</definedName>
    <definedName name="通関統計組替集計結果">#REF!</definedName>
    <definedName name="投入額表" localSheetId="5">#REF!</definedName>
    <definedName name="投入額表" localSheetId="2">#REF!</definedName>
    <definedName name="投入額表">#REF!</definedName>
    <definedName name="入域観光客数推移">[11]○入域観光客数!$A$1:$Q$38</definedName>
    <definedName name="年次集計表用" localSheetId="5">#REF!</definedName>
    <definedName name="年次集計表用" localSheetId="2">#REF!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5">#REF!</definedName>
    <definedName name="年度消費細目03" localSheetId="2">#REF!</definedName>
    <definedName name="年度消費細目03">#REF!</definedName>
    <definedName name="泊数図">[14]○属性泊数宿泊量!$B$73:$AC$142</definedName>
    <definedName name="標準偏差等">'[14]アンケート01_03月出費分布(泊数）'!$F$844:$O$846</definedName>
    <definedName name="標本属性" localSheetId="5">#REF!</definedName>
    <definedName name="標本属性" localSheetId="2">#REF!</definedName>
    <definedName name="標本属性">#REF!</definedName>
    <definedName name="標本属性曜日" localSheetId="5">#REF!</definedName>
    <definedName name="標本属性曜日" localSheetId="2">#REF!</definedName>
    <definedName name="標本属性曜日">#REF!</definedName>
    <definedName name="表">'[14]×1-3月期集計n809'!$H$1505</definedName>
    <definedName name="部門参照上左端" localSheetId="5">#REF!</definedName>
    <definedName name="部門参照上左端" localSheetId="2">#REF!</definedName>
    <definedName name="部門参照上左端">#REF!</definedName>
    <definedName name="部門参照上端" localSheetId="5">#REF!</definedName>
    <definedName name="部門参照上端" localSheetId="2">#REF!</definedName>
    <definedName name="部門参照上端">#REF!</definedName>
    <definedName name="平均泊数">'[13]費目別単価図 推移表'!$S$156:$Y$159</definedName>
    <definedName name="平成１９年５月" localSheetId="5">#REF!</definedName>
    <definedName name="平成１９年５月" localSheetId="2">#REF!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5">#REF!</definedName>
    <definedName name="無効票4_6" localSheetId="2">#REF!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4" i="12" l="1"/>
  <c r="N24" i="12"/>
  <c r="AD23" i="12"/>
  <c r="N23" i="12"/>
  <c r="AD22" i="12"/>
  <c r="N22" i="12"/>
  <c r="AD21" i="12"/>
  <c r="N21" i="12"/>
  <c r="AD20" i="12"/>
  <c r="N20" i="12"/>
  <c r="AD19" i="12"/>
  <c r="N19" i="12"/>
  <c r="AD18" i="12"/>
  <c r="N18" i="12"/>
  <c r="AD24" i="28"/>
  <c r="N24" i="28"/>
  <c r="AD23" i="28"/>
  <c r="N23" i="28"/>
  <c r="AD22" i="28"/>
  <c r="N22" i="28"/>
  <c r="AD21" i="28"/>
  <c r="N21" i="28"/>
  <c r="AD20" i="28"/>
  <c r="N20" i="28"/>
  <c r="AD19" i="28"/>
  <c r="N19" i="28"/>
  <c r="AD18" i="28"/>
  <c r="N18" i="28"/>
  <c r="AC25" i="11"/>
  <c r="AB25" i="11"/>
  <c r="AA25" i="11"/>
  <c r="Z25" i="11"/>
  <c r="Y25" i="11"/>
  <c r="X25" i="11"/>
  <c r="W25" i="11"/>
  <c r="N25" i="11"/>
  <c r="AD24" i="11"/>
  <c r="N24" i="11"/>
  <c r="AD23" i="11"/>
  <c r="N23" i="11"/>
  <c r="AD22" i="11"/>
  <c r="N22" i="11"/>
  <c r="AD21" i="11"/>
  <c r="N21" i="11"/>
  <c r="AD20" i="11"/>
  <c r="N20" i="11"/>
  <c r="AD19" i="11"/>
  <c r="N19" i="11"/>
  <c r="AC5" i="10"/>
  <c r="BD8" i="10"/>
  <c r="BF8" i="10"/>
  <c r="BF7" i="10"/>
  <c r="BF6" i="10"/>
  <c r="BF5" i="10"/>
  <c r="BD6" i="10"/>
  <c r="BD7" i="10"/>
  <c r="BD5" i="10"/>
  <c r="BE8" i="10"/>
  <c r="BE7" i="10"/>
  <c r="BE6" i="10"/>
  <c r="BE5" i="10"/>
  <c r="AB5" i="10"/>
  <c r="AA5" i="10"/>
  <c r="Z5" i="10"/>
  <c r="BC8" i="10"/>
  <c r="AC6" i="10"/>
  <c r="BI17" i="10"/>
  <c r="BJ17" i="10" s="1"/>
  <c r="AZ17" i="10"/>
  <c r="AX17" i="10"/>
  <c r="AP17" i="10"/>
  <c r="BB17" i="10" s="1"/>
  <c r="AO17" i="10"/>
  <c r="AG17" i="10"/>
  <c r="AH17" i="10" s="1"/>
  <c r="AV17" i="10" s="1"/>
  <c r="AE17" i="10"/>
  <c r="AF17" i="10" s="1"/>
  <c r="Q17" i="10"/>
  <c r="N17" i="10"/>
  <c r="O17" i="10" s="1"/>
  <c r="AC17" i="10" s="1"/>
  <c r="L17" i="10"/>
  <c r="M17" i="10" s="1"/>
  <c r="J17" i="10"/>
  <c r="K17" i="10" s="1"/>
  <c r="W17" i="10" s="1"/>
  <c r="I17" i="10"/>
  <c r="U17" i="10" s="1"/>
  <c r="H17" i="10"/>
  <c r="F17" i="10"/>
  <c r="G17" i="10" s="1"/>
  <c r="S17" i="10" s="1"/>
  <c r="E17" i="10"/>
  <c r="D17" i="10"/>
  <c r="P17" i="10" s="1"/>
  <c r="B17" i="10"/>
  <c r="C17" i="10" s="1"/>
  <c r="BC16" i="10"/>
  <c r="BA16" i="10"/>
  <c r="AZ16" i="10"/>
  <c r="AY16" i="10"/>
  <c r="AX16" i="10"/>
  <c r="AW16" i="10"/>
  <c r="AU16" i="10"/>
  <c r="AS16" i="10"/>
  <c r="AQ16" i="10"/>
  <c r="BF16" i="10" s="1"/>
  <c r="AB16" i="10"/>
  <c r="X16" i="10"/>
  <c r="V16" i="10"/>
  <c r="T16" i="10"/>
  <c r="R16" i="10"/>
  <c r="P16" i="10"/>
  <c r="O16" i="10"/>
  <c r="AC16" i="10" s="1"/>
  <c r="BA15" i="10"/>
  <c r="AZ15" i="10"/>
  <c r="AY15" i="10"/>
  <c r="AX15" i="10"/>
  <c r="AW15" i="10"/>
  <c r="AU15" i="10"/>
  <c r="AS15" i="10"/>
  <c r="AQ15" i="10"/>
  <c r="BF15" i="10" s="1"/>
  <c r="AB15" i="10"/>
  <c r="X15" i="10"/>
  <c r="V15" i="10"/>
  <c r="T15" i="10"/>
  <c r="R15" i="10"/>
  <c r="P15" i="10"/>
  <c r="O15" i="10"/>
  <c r="AC15" i="10" s="1"/>
  <c r="BA14" i="10"/>
  <c r="AZ14" i="10"/>
  <c r="AY14" i="10"/>
  <c r="AX14" i="10"/>
  <c r="AW14" i="10"/>
  <c r="AU14" i="10"/>
  <c r="AS14" i="10"/>
  <c r="AQ14" i="10"/>
  <c r="BD14" i="10" s="1"/>
  <c r="AB14" i="10"/>
  <c r="X14" i="10"/>
  <c r="V14" i="10"/>
  <c r="T14" i="10"/>
  <c r="R14" i="10"/>
  <c r="P14" i="10"/>
  <c r="O14" i="10"/>
  <c r="AC14" i="10" s="1"/>
  <c r="BA13" i="10"/>
  <c r="AZ13" i="10"/>
  <c r="AY13" i="10"/>
  <c r="AX13" i="10"/>
  <c r="AW13" i="10"/>
  <c r="AU13" i="10"/>
  <c r="AS13" i="10"/>
  <c r="AQ13" i="10"/>
  <c r="BC13" i="10" s="1"/>
  <c r="AC13" i="10"/>
  <c r="AB13" i="10"/>
  <c r="X13" i="10"/>
  <c r="V13" i="10"/>
  <c r="T13" i="10"/>
  <c r="R13" i="10"/>
  <c r="P13" i="10"/>
  <c r="O13" i="10"/>
  <c r="BE12" i="10"/>
  <c r="BC12" i="10"/>
  <c r="BA12" i="10"/>
  <c r="AZ12" i="10"/>
  <c r="AY12" i="10"/>
  <c r="AX12" i="10"/>
  <c r="AW12" i="10"/>
  <c r="AU12" i="10"/>
  <c r="AS12" i="10"/>
  <c r="AQ12" i="10"/>
  <c r="BD12" i="10" s="1"/>
  <c r="AC12" i="10"/>
  <c r="AB12" i="10"/>
  <c r="X12" i="10"/>
  <c r="V12" i="10"/>
  <c r="T12" i="10"/>
  <c r="R12" i="10"/>
  <c r="P12" i="10"/>
  <c r="O12" i="10"/>
  <c r="BA11" i="10"/>
  <c r="AZ11" i="10"/>
  <c r="AY11" i="10"/>
  <c r="AX11" i="10"/>
  <c r="AW11" i="10"/>
  <c r="AU11" i="10"/>
  <c r="AS11" i="10"/>
  <c r="AQ11" i="10"/>
  <c r="BF11" i="10" s="1"/>
  <c r="AB11" i="10"/>
  <c r="X11" i="10"/>
  <c r="V11" i="10"/>
  <c r="T11" i="10"/>
  <c r="R11" i="10"/>
  <c r="P11" i="10"/>
  <c r="O11" i="10"/>
  <c r="AC11" i="10" s="1"/>
  <c r="BA10" i="10"/>
  <c r="AZ10" i="10"/>
  <c r="AY10" i="10"/>
  <c r="AX10" i="10"/>
  <c r="AW10" i="10"/>
  <c r="AU10" i="10"/>
  <c r="AS10" i="10"/>
  <c r="AQ10" i="10"/>
  <c r="BD10" i="10" s="1"/>
  <c r="AC10" i="10"/>
  <c r="AB10" i="10"/>
  <c r="X10" i="10"/>
  <c r="V10" i="10"/>
  <c r="T10" i="10"/>
  <c r="R10" i="10"/>
  <c r="P10" i="10"/>
  <c r="O10" i="10"/>
  <c r="BA9" i="10"/>
  <c r="AZ9" i="10"/>
  <c r="AY9" i="10"/>
  <c r="AX9" i="10"/>
  <c r="AW9" i="10"/>
  <c r="AU9" i="10"/>
  <c r="AS9" i="10"/>
  <c r="AR9" i="10"/>
  <c r="AC9" i="10"/>
  <c r="AB9" i="10"/>
  <c r="X9" i="10"/>
  <c r="V9" i="10"/>
  <c r="T9" i="10"/>
  <c r="R9" i="10"/>
  <c r="P9" i="10"/>
  <c r="O9" i="10"/>
  <c r="BB8" i="10"/>
  <c r="BA8" i="10"/>
  <c r="AZ8" i="10"/>
  <c r="AY8" i="10"/>
  <c r="AX8" i="10"/>
  <c r="AW8" i="10"/>
  <c r="AU8" i="10"/>
  <c r="AS8" i="10"/>
  <c r="AR8" i="10"/>
  <c r="AP8" i="10"/>
  <c r="AP9" i="10" s="1"/>
  <c r="AH8" i="10"/>
  <c r="AF8" i="10"/>
  <c r="AF9" i="10" s="1"/>
  <c r="AF10" i="10" s="1"/>
  <c r="AF11" i="10" s="1"/>
  <c r="AF12" i="10" s="1"/>
  <c r="AF13" i="10" s="1"/>
  <c r="AF14" i="10" s="1"/>
  <c r="AF15" i="10" s="1"/>
  <c r="AF16" i="10" s="1"/>
  <c r="AC8" i="10"/>
  <c r="AB8" i="10"/>
  <c r="X8" i="10"/>
  <c r="V8" i="10"/>
  <c r="T8" i="10"/>
  <c r="R8" i="10"/>
  <c r="P8" i="10"/>
  <c r="O8" i="10"/>
  <c r="BC7" i="10"/>
  <c r="BB7" i="10"/>
  <c r="BA7" i="10"/>
  <c r="AZ7" i="10"/>
  <c r="AY7" i="10"/>
  <c r="AX7" i="10"/>
  <c r="AW7" i="10"/>
  <c r="AV7" i="10"/>
  <c r="AU7" i="10"/>
  <c r="AS7" i="10"/>
  <c r="AR7" i="10"/>
  <c r="AP7" i="10"/>
  <c r="AH7" i="10"/>
  <c r="AT7" i="10" s="1"/>
  <c r="AF7" i="10"/>
  <c r="AC7" i="10"/>
  <c r="AB7" i="10"/>
  <c r="X7" i="10"/>
  <c r="V7" i="10"/>
  <c r="T7" i="10"/>
  <c r="R7" i="10"/>
  <c r="P7" i="10"/>
  <c r="O7" i="10"/>
  <c r="BC6" i="10"/>
  <c r="BB6" i="10"/>
  <c r="BA6" i="10"/>
  <c r="AZ6" i="10"/>
  <c r="AY6" i="10"/>
  <c r="AX6" i="10"/>
  <c r="AW6" i="10"/>
  <c r="AV6" i="10"/>
  <c r="AU6" i="10"/>
  <c r="AT6" i="10"/>
  <c r="AS6" i="10"/>
  <c r="AR6" i="10"/>
  <c r="AP6" i="10"/>
  <c r="AH6" i="10"/>
  <c r="AF6" i="10"/>
  <c r="AB6" i="10"/>
  <c r="AA6" i="10"/>
  <c r="Z6" i="10"/>
  <c r="X6" i="10"/>
  <c r="V6" i="10"/>
  <c r="T6" i="10"/>
  <c r="R6" i="10"/>
  <c r="P6" i="10"/>
  <c r="O6" i="10"/>
  <c r="BJ5" i="10"/>
  <c r="BC5" i="10"/>
  <c r="BB5" i="10"/>
  <c r="BA5" i="10"/>
  <c r="AZ5" i="10"/>
  <c r="AY5" i="10"/>
  <c r="AX5" i="10"/>
  <c r="AW5" i="10"/>
  <c r="AV5" i="10"/>
  <c r="AU5" i="10"/>
  <c r="AT5" i="10"/>
  <c r="AS5" i="10"/>
  <c r="AR5" i="10"/>
  <c r="AP5" i="10"/>
  <c r="Y5" i="10"/>
  <c r="X5" i="10"/>
  <c r="W5" i="10"/>
  <c r="V5" i="10"/>
  <c r="U5" i="10"/>
  <c r="T5" i="10"/>
  <c r="R5" i="10"/>
  <c r="P5" i="10"/>
  <c r="O5" i="10"/>
  <c r="M5" i="10"/>
  <c r="M6" i="10" s="1"/>
  <c r="K5" i="10"/>
  <c r="K6" i="10" s="1"/>
  <c r="I5" i="10"/>
  <c r="I6" i="10" s="1"/>
  <c r="G5" i="10"/>
  <c r="E5" i="10"/>
  <c r="Q5" i="10" s="1"/>
  <c r="C5" i="10"/>
  <c r="C6" i="10" s="1"/>
  <c r="C7" i="10" s="1"/>
  <c r="C8" i="10" s="1"/>
  <c r="C9" i="10" s="1"/>
  <c r="C10" i="10" s="1"/>
  <c r="C11" i="10" s="1"/>
  <c r="C12" i="10" s="1"/>
  <c r="C13" i="10" s="1"/>
  <c r="C14" i="10" s="1"/>
  <c r="C15" i="10" s="1"/>
  <c r="C16" i="10" s="1"/>
  <c r="BF14" i="10" l="1"/>
  <c r="AD25" i="11"/>
  <c r="BE14" i="10"/>
  <c r="BE10" i="10"/>
  <c r="BF12" i="10"/>
  <c r="BF10" i="10"/>
  <c r="AR12" i="10"/>
  <c r="AP10" i="10"/>
  <c r="BB9" i="10"/>
  <c r="Y17" i="10"/>
  <c r="I7" i="10"/>
  <c r="U6" i="10"/>
  <c r="K7" i="10"/>
  <c r="W6" i="10"/>
  <c r="M7" i="10"/>
  <c r="Y6" i="10"/>
  <c r="E6" i="10"/>
  <c r="BJ6" i="10"/>
  <c r="BC11" i="10"/>
  <c r="S5" i="10"/>
  <c r="G6" i="10"/>
  <c r="AR11" i="10"/>
  <c r="BD11" i="10"/>
  <c r="BD16" i="10"/>
  <c r="AV8" i="10"/>
  <c r="AT8" i="10"/>
  <c r="BE11" i="10"/>
  <c r="AR16" i="10"/>
  <c r="BE16" i="10"/>
  <c r="AQ17" i="10"/>
  <c r="BC15" i="10"/>
  <c r="AT17" i="10"/>
  <c r="BF13" i="10"/>
  <c r="BE13" i="10"/>
  <c r="BD13" i="10"/>
  <c r="AR13" i="10"/>
  <c r="AR15" i="10"/>
  <c r="BD15" i="10"/>
  <c r="BE15" i="10"/>
  <c r="AH9" i="10"/>
  <c r="AA17" i="10"/>
  <c r="BC10" i="10"/>
  <c r="BC14" i="10"/>
  <c r="AR10" i="10"/>
  <c r="AR14" i="10"/>
  <c r="AR17" i="10" l="1"/>
  <c r="BF17" i="10" s="1"/>
  <c r="BJ7" i="10"/>
  <c r="Q6" i="10"/>
  <c r="E7" i="10"/>
  <c r="Y7" i="10"/>
  <c r="M8" i="10"/>
  <c r="K8" i="10"/>
  <c r="W7" i="10"/>
  <c r="I8" i="10"/>
  <c r="S6" i="10"/>
  <c r="G7" i="10"/>
  <c r="AT9" i="10"/>
  <c r="AH10" i="10"/>
  <c r="AV9" i="10"/>
  <c r="BB10" i="10"/>
  <c r="AP11" i="10"/>
  <c r="I9" i="10" l="1"/>
  <c r="W8" i="10"/>
  <c r="K9" i="10"/>
  <c r="M9" i="10"/>
  <c r="Y8" i="10"/>
  <c r="AP12" i="10"/>
  <c r="BB11" i="10"/>
  <c r="E8" i="10"/>
  <c r="Q7" i="10"/>
  <c r="AH11" i="10"/>
  <c r="AT10" i="10"/>
  <c r="AV10" i="10"/>
  <c r="BJ8" i="10"/>
  <c r="G8" i="10"/>
  <c r="S7" i="10"/>
  <c r="BD17" i="10"/>
  <c r="U7" i="10"/>
  <c r="AH12" i="10" l="1"/>
  <c r="AV11" i="10"/>
  <c r="AT11" i="10"/>
  <c r="E9" i="10"/>
  <c r="Q8" i="10"/>
  <c r="BB12" i="10"/>
  <c r="AP13" i="10"/>
  <c r="M10" i="10"/>
  <c r="Y9" i="10"/>
  <c r="S8" i="10"/>
  <c r="G9" i="10"/>
  <c r="K10" i="10"/>
  <c r="W9" i="10"/>
  <c r="BJ9" i="10"/>
  <c r="BJ10" i="10" s="1"/>
  <c r="BJ11" i="10" s="1"/>
  <c r="BJ12" i="10" s="1"/>
  <c r="BJ13" i="10" s="1"/>
  <c r="BJ14" i="10" s="1"/>
  <c r="BJ15" i="10" s="1"/>
  <c r="BJ16" i="10" s="1"/>
  <c r="I10" i="10"/>
  <c r="U8" i="10"/>
  <c r="W10" i="10" l="1"/>
  <c r="K11" i="10"/>
  <c r="S9" i="10"/>
  <c r="G10" i="10"/>
  <c r="M11" i="10"/>
  <c r="Y10" i="10"/>
  <c r="AP14" i="10"/>
  <c r="BB13" i="10"/>
  <c r="I11" i="10"/>
  <c r="U10" i="10"/>
  <c r="U9" i="10"/>
  <c r="E10" i="10"/>
  <c r="Q9" i="10"/>
  <c r="AV12" i="10"/>
  <c r="AH13" i="10"/>
  <c r="AT12" i="10"/>
  <c r="Q10" i="10" l="1"/>
  <c r="E11" i="10"/>
  <c r="I12" i="10"/>
  <c r="BB14" i="10"/>
  <c r="AP15" i="10"/>
  <c r="M12" i="10"/>
  <c r="Y11" i="10"/>
  <c r="S10" i="10"/>
  <c r="G11" i="10"/>
  <c r="AT13" i="10"/>
  <c r="AH14" i="10"/>
  <c r="AV13" i="10"/>
  <c r="K12" i="10"/>
  <c r="W11" i="10"/>
  <c r="AH15" i="10" l="1"/>
  <c r="AV14" i="10"/>
  <c r="AT14" i="10"/>
  <c r="G12" i="10"/>
  <c r="S11" i="10"/>
  <c r="Y12" i="10"/>
  <c r="M13" i="10"/>
  <c r="BB15" i="10"/>
  <c r="AP16" i="10"/>
  <c r="BB16" i="10" s="1"/>
  <c r="U11" i="10"/>
  <c r="U12" i="10"/>
  <c r="I13" i="10"/>
  <c r="W12" i="10"/>
  <c r="K13" i="10"/>
  <c r="Q11" i="10"/>
  <c r="E12" i="10"/>
  <c r="I14" i="10" l="1"/>
  <c r="M14" i="10"/>
  <c r="Y13" i="10"/>
  <c r="E13" i="10"/>
  <c r="Q12" i="10"/>
  <c r="G13" i="10"/>
  <c r="S12" i="10"/>
  <c r="W13" i="10"/>
  <c r="K14" i="10"/>
  <c r="AV15" i="10"/>
  <c r="AT15" i="10"/>
  <c r="AH16" i="10"/>
  <c r="W14" i="10" l="1"/>
  <c r="K15" i="10"/>
  <c r="S13" i="10"/>
  <c r="G14" i="10"/>
  <c r="E14" i="10"/>
  <c r="Q13" i="10"/>
  <c r="M15" i="10"/>
  <c r="Y14" i="10"/>
  <c r="I15" i="10"/>
  <c r="U14" i="10"/>
  <c r="AV16" i="10"/>
  <c r="AT16" i="10"/>
  <c r="U13" i="10"/>
  <c r="I16" i="10" l="1"/>
  <c r="M16" i="10"/>
  <c r="Y15" i="10"/>
  <c r="Q14" i="10"/>
  <c r="E15" i="10"/>
  <c r="S14" i="10"/>
  <c r="G15" i="10"/>
  <c r="K16" i="10"/>
  <c r="W16" i="10" s="1"/>
  <c r="W15" i="10"/>
  <c r="G16" i="10" l="1"/>
  <c r="S15" i="10"/>
  <c r="Q15" i="10"/>
  <c r="E16" i="10"/>
  <c r="Q16" i="10" s="1"/>
  <c r="Y16" i="10"/>
  <c r="U15" i="10"/>
  <c r="U16" i="10"/>
  <c r="S16" i="10" l="1"/>
</calcChain>
</file>

<file path=xl/sharedStrings.xml><?xml version="1.0" encoding="utf-8"?>
<sst xmlns="http://schemas.openxmlformats.org/spreadsheetml/2006/main" count="337" uniqueCount="154">
  <si>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</si>
  <si>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</si>
  <si>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</si>
  <si>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</si>
  <si>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</si>
  <si>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</si>
  <si>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</si>
  <si>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</si>
  <si>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</si>
  <si>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</si>
  <si>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</si>
  <si>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</si>
  <si>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</si>
  <si>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</si>
  <si>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</si>
  <si>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</si>
  <si>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</si>
  <si>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</si>
  <si>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</si>
  <si>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</si>
  <si>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</si>
  <si>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</si>
  <si>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</si>
  <si>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</si>
  <si>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</si>
  <si>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</si>
  <si>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</si>
  <si>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</si>
  <si>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</si>
  <si>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</si>
  <si>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</si>
  <si>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</si>
  <si>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</si>
  <si>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</si>
  <si>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</si>
  <si>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</si>
  <si>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</si>
  <si>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</si>
  <si>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</si>
  <si>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</si>
  <si>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</si>
  <si>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</si>
  <si>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</si>
  <si>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</si>
  <si>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</si>
  <si>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</si>
  <si>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</si>
  <si>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</si>
  <si>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</si>
  <si>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</si>
  <si>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</si>
  <si>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</si>
  <si>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</si>
  <si>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</si>
  <si>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</si>
  <si>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</si>
  <si>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</si>
  <si>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</si>
  <si>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</si>
  <si>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</si>
  <si>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外国人総数</t>
    <rPh sb="0" eb="2">
      <t>ガイコク</t>
    </rPh>
    <rPh sb="2" eb="3">
      <t>ジン</t>
    </rPh>
    <rPh sb="3" eb="5">
      <t>ソウスウ</t>
    </rPh>
    <phoneticPr fontId="2"/>
  </si>
  <si>
    <t>台湾</t>
    <rPh sb="0" eb="2">
      <t>タイワン</t>
    </rPh>
    <phoneticPr fontId="42"/>
  </si>
  <si>
    <t>韓国</t>
    <rPh sb="0" eb="2">
      <t>カンコク</t>
    </rPh>
    <phoneticPr fontId="42"/>
  </si>
  <si>
    <t>中国本土</t>
    <rPh sb="0" eb="4">
      <t>チュウゴクホンド</t>
    </rPh>
    <phoneticPr fontId="42"/>
  </si>
  <si>
    <t>香港</t>
    <rPh sb="0" eb="2">
      <t>ホンコン</t>
    </rPh>
    <phoneticPr fontId="42"/>
  </si>
  <si>
    <t>イギリス（本国）</t>
    <rPh sb="5" eb="7">
      <t>ホンゴク</t>
    </rPh>
    <phoneticPr fontId="42"/>
  </si>
  <si>
    <t>その他</t>
    <rPh sb="2" eb="3">
      <t>タ</t>
    </rPh>
    <phoneticPr fontId="42"/>
  </si>
  <si>
    <t>(単位:人、％）</t>
  </si>
  <si>
    <t>月 間</t>
  </si>
  <si>
    <t>累 計</t>
  </si>
  <si>
    <t>計</t>
  </si>
  <si>
    <t>-</t>
    <phoneticPr fontId="43"/>
  </si>
  <si>
    <t>-</t>
    <phoneticPr fontId="42"/>
  </si>
  <si>
    <t>（単位：千人）</t>
    <rPh sb="4" eb="5">
      <t>セン</t>
    </rPh>
    <phoneticPr fontId="43"/>
  </si>
  <si>
    <t>１　国内客には、沖縄県居住者は含まない。本土経由で来県する外国客は含む。</t>
    <phoneticPr fontId="2"/>
  </si>
  <si>
    <t>FSC</t>
    <phoneticPr fontId="2"/>
  </si>
  <si>
    <t>LCC</t>
    <phoneticPr fontId="2"/>
  </si>
  <si>
    <t>アメリカ</t>
    <phoneticPr fontId="42"/>
  </si>
  <si>
    <t>フランス</t>
    <phoneticPr fontId="42"/>
  </si>
  <si>
    <t>タイ</t>
    <phoneticPr fontId="42"/>
  </si>
  <si>
    <t>シンガポール</t>
    <phoneticPr fontId="42"/>
  </si>
  <si>
    <t>マレーシア</t>
    <phoneticPr fontId="42"/>
  </si>
  <si>
    <t>インドネシア</t>
    <phoneticPr fontId="4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</si>
  <si>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</si>
  <si>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</si>
  <si>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</si>
  <si>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第３表　国籍別入域観光客数</t>
    <rPh sb="4" eb="6">
      <t>コクセキ</t>
    </rPh>
    <rPh sb="6" eb="7">
      <t>ベツ</t>
    </rPh>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</si>
  <si>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</si>
  <si>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</si>
  <si>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</si>
  <si>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　　⑥乗務員等は、「その他」に一括計上している。</t>
    <rPh sb="3" eb="6">
      <t>ジョウムイン</t>
    </rPh>
    <rPh sb="6" eb="7">
      <t>トウ</t>
    </rPh>
    <rPh sb="12" eb="13">
      <t>タ</t>
    </rPh>
    <rPh sb="15" eb="17">
      <t>イッカツ</t>
    </rPh>
    <rPh sb="17" eb="19">
      <t>ケイジョウ</t>
    </rPh>
    <phoneticPr fontId="2"/>
  </si>
  <si>
    <t>カナダ</t>
    <phoneticPr fontId="42"/>
  </si>
  <si>
    <t>ｵｰｽﾄﾗﾘｱ</t>
    <phoneticPr fontId="4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</si>
  <si>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</si>
  <si>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</si>
  <si>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</si>
  <si>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</si>
  <si>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</si>
  <si>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</si>
  <si>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　　②イギリス・フランスは、平成22年４月から表章を始めた。</t>
    <rPh sb="14" eb="16">
      <t>ヘイセイ</t>
    </rPh>
    <rPh sb="18" eb="19">
      <t>ネン</t>
    </rPh>
    <rPh sb="20" eb="21">
      <t>ガツ</t>
    </rPh>
    <rPh sb="23" eb="25">
      <t>ヒョウショウ</t>
    </rPh>
    <rPh sb="26" eb="27">
      <t>ハジ</t>
    </rPh>
    <phoneticPr fontId="2"/>
  </si>
  <si>
    <t>　　③タイ、シンガポール、マレーシアは、平成23年４月から表章を始めた。</t>
    <rPh sb="20" eb="22">
      <t>ヘイセイ</t>
    </rPh>
    <rPh sb="24" eb="25">
      <t>ネン</t>
    </rPh>
    <rPh sb="26" eb="27">
      <t>ガツ</t>
    </rPh>
    <rPh sb="32" eb="33">
      <t>ハジ</t>
    </rPh>
    <phoneticPr fontId="2"/>
  </si>
  <si>
    <t>　　④インドネシアは、平成24年11月から表章を始めた。</t>
    <rPh sb="11" eb="13">
      <t>ヘイセイ</t>
    </rPh>
    <rPh sb="15" eb="16">
      <t>ネン</t>
    </rPh>
    <rPh sb="18" eb="19">
      <t>ガツ</t>
    </rPh>
    <rPh sb="24" eb="25">
      <t>ハジ</t>
    </rPh>
    <phoneticPr fontId="2"/>
  </si>
  <si>
    <t>　　⑤カナダ、オーストラリアは、平成28年４月から表章を始めた。</t>
    <rPh sb="16" eb="18">
      <t>ヘイセイ</t>
    </rPh>
    <rPh sb="20" eb="21">
      <t>ネン</t>
    </rPh>
    <rPh sb="22" eb="23">
      <t>ガツ</t>
    </rPh>
    <rPh sb="28" eb="29">
      <t>ハジ</t>
    </rPh>
    <phoneticPr fontId="2"/>
  </si>
  <si>
    <t>令和３年度</t>
    <rPh sb="0" eb="1">
      <t>レイ</t>
    </rPh>
    <rPh sb="1" eb="2">
      <t>ワ</t>
    </rPh>
    <rPh sb="3" eb="5">
      <t>ネンド</t>
    </rPh>
    <rPh sb="4" eb="5">
      <t>ド</t>
    </rPh>
    <phoneticPr fontId="2"/>
  </si>
  <si>
    <t>3/2年度</t>
    <rPh sb="4" eb="5">
      <t>ド</t>
    </rPh>
    <phoneticPr fontId="43"/>
  </si>
  <si>
    <t>(単位:人、％）</t>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</si>
  <si>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</si>
  <si>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</si>
  <si>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3"/>
  </si>
  <si>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</si>
  <si>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</si>
  <si>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</si>
  <si>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</si>
  <si>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</si>
  <si>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</si>
  <si>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3"/>
  </si>
  <si>
    <t>2/元年度</t>
    <rPh sb="2" eb="3">
      <t>ガン</t>
    </rPh>
    <rPh sb="4" eb="5">
      <t>ド</t>
    </rPh>
    <phoneticPr fontId="43"/>
  </si>
  <si>
    <t>令和元年度</t>
  </si>
  <si>
    <t>令和２年度</t>
  </si>
  <si>
    <t>令和３年度</t>
  </si>
  <si>
    <t>令和５年</t>
    <rPh sb="0" eb="1">
      <t>レイ</t>
    </rPh>
    <rPh sb="1" eb="2">
      <t>ワ</t>
    </rPh>
    <rPh sb="3" eb="4">
      <t>ネン</t>
    </rPh>
    <phoneticPr fontId="2"/>
  </si>
  <si>
    <r>
      <t>　　①外国人については法務省出入国在留管理庁及び船社代理店の資料に基づいており、</t>
    </r>
    <r>
      <rPr>
        <sz val="10"/>
        <color rgb="FFFF0000"/>
        <rFont val="ＭＳ Ｐ明朝"/>
        <family val="1"/>
        <charset val="128"/>
      </rPr>
      <t>乗務員等を含む。</t>
    </r>
    <rPh sb="14" eb="15">
      <t>シュツ</t>
    </rPh>
    <rPh sb="22" eb="23">
      <t>オヨ</t>
    </rPh>
    <rPh sb="24" eb="26">
      <t>センシャ</t>
    </rPh>
    <rPh sb="26" eb="29">
      <t>ダイリテン</t>
    </rPh>
    <rPh sb="30" eb="32">
      <t>シリョウ</t>
    </rPh>
    <rPh sb="40" eb="43">
      <t>ジョウムイン</t>
    </rPh>
    <rPh sb="43" eb="44">
      <t>トウ</t>
    </rPh>
    <rPh sb="45" eb="46">
      <t>フク</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</si>
  <si>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</si>
  <si>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</si>
  <si>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5年／4年</t>
  </si>
  <si>
    <t>6年／5年</t>
    <phoneticPr fontId="2"/>
  </si>
  <si>
    <t>6年／元年</t>
    <phoneticPr fontId="2"/>
  </si>
  <si>
    <t>令和６年度</t>
    <rPh sb="0" eb="1">
      <t>レイ</t>
    </rPh>
    <rPh sb="1" eb="2">
      <t>ワ</t>
    </rPh>
    <rPh sb="3" eb="5">
      <t>ネンド</t>
    </rPh>
    <rPh sb="4" eb="5">
      <t>ド</t>
    </rPh>
    <phoneticPr fontId="2"/>
  </si>
  <si>
    <t>6/5年度</t>
    <rPh sb="4" eb="5">
      <t>ド</t>
    </rPh>
    <phoneticPr fontId="43"/>
  </si>
  <si>
    <t>月別入域観光客数の推移（平成30年～令和６年）</t>
    <rPh sb="12" eb="14">
      <t>ヘイセイ</t>
    </rPh>
    <rPh sb="16" eb="17">
      <t>ネン</t>
    </rPh>
    <phoneticPr fontId="2"/>
  </si>
  <si>
    <t>平成30年度</t>
    <rPh sb="0" eb="2">
      <t>ヘイセイ</t>
    </rPh>
    <rPh sb="4" eb="6">
      <t>ネンド</t>
    </rPh>
    <phoneticPr fontId="2"/>
  </si>
  <si>
    <t>平成30/元年度</t>
    <rPh sb="0" eb="2">
      <t>ヘイセイ</t>
    </rPh>
    <rPh sb="5" eb="6">
      <t>ガン</t>
    </rPh>
    <rPh sb="7" eb="8">
      <t>ド</t>
    </rPh>
    <phoneticPr fontId="43"/>
  </si>
  <si>
    <t>6/平成30年度</t>
    <rPh sb="2" eb="4">
      <t>ヘイセイ</t>
    </rPh>
    <rPh sb="7" eb="8">
      <t>ド</t>
    </rPh>
    <phoneticPr fontId="43"/>
  </si>
  <si>
    <t>平成30年</t>
    <rPh sb="0" eb="2">
      <t>ヘイセイ</t>
    </rPh>
    <rPh sb="4" eb="5">
      <t>ネン</t>
    </rPh>
    <phoneticPr fontId="2"/>
  </si>
  <si>
    <t>令和元年</t>
    <rPh sb="0" eb="1">
      <t>レイ</t>
    </rPh>
    <rPh sb="1" eb="2">
      <t>ワ</t>
    </rPh>
    <rPh sb="2" eb="3">
      <t>モト</t>
    </rPh>
    <rPh sb="3" eb="4">
      <t>ネン</t>
    </rPh>
    <phoneticPr fontId="2"/>
  </si>
  <si>
    <t>元年／平成30年</t>
    <rPh sb="0" eb="1">
      <t>モト</t>
    </rPh>
    <rPh sb="3" eb="5">
      <t>ヘイセイ</t>
    </rPh>
    <rPh sb="7" eb="8">
      <t>ネン</t>
    </rPh>
    <phoneticPr fontId="2"/>
  </si>
  <si>
    <t>2年／元年</t>
    <rPh sb="3" eb="4">
      <t>モト</t>
    </rPh>
    <phoneticPr fontId="2"/>
  </si>
  <si>
    <t>令和元年</t>
    <rPh sb="0" eb="1">
      <t>レイ</t>
    </rPh>
    <rPh sb="1" eb="2">
      <t>ワネンド</t>
    </rPh>
    <rPh sb="2" eb="3">
      <t>モト</t>
    </rPh>
    <phoneticPr fontId="2"/>
  </si>
  <si>
    <t>令和2年</t>
    <rPh sb="0" eb="1">
      <t>レイ</t>
    </rPh>
    <rPh sb="1" eb="2">
      <t>ワネンド</t>
    </rPh>
    <phoneticPr fontId="2"/>
  </si>
  <si>
    <t>令和3年</t>
    <rPh sb="0" eb="1">
      <t>レイ</t>
    </rPh>
    <rPh sb="1" eb="2">
      <t>ワネンド</t>
    </rPh>
    <phoneticPr fontId="2"/>
  </si>
  <si>
    <t>令和4年</t>
    <rPh sb="0" eb="1">
      <t>レイ</t>
    </rPh>
    <rPh sb="1" eb="2">
      <t>ワネンド</t>
    </rPh>
    <phoneticPr fontId="2"/>
  </si>
  <si>
    <t>令和5年</t>
    <rPh sb="0" eb="1">
      <t>レイ</t>
    </rPh>
    <rPh sb="1" eb="2">
      <t>ワネンド</t>
    </rPh>
    <phoneticPr fontId="2"/>
  </si>
  <si>
    <t>令和6年</t>
    <rPh sb="0" eb="1">
      <t>レイ</t>
    </rPh>
    <rPh sb="1" eb="2">
      <t>ワネンド</t>
    </rPh>
    <phoneticPr fontId="2"/>
  </si>
  <si>
    <t>平成30年度</t>
    <rPh sb="0" eb="2">
      <t>ヘイセイ</t>
    </rPh>
    <rPh sb="4" eb="5">
      <t>ネン</t>
    </rPh>
    <rPh sb="5" eb="6">
      <t>ド</t>
    </rPh>
    <phoneticPr fontId="2"/>
  </si>
  <si>
    <t>令和元年度</t>
    <rPh sb="0" eb="1">
      <t>レイ</t>
    </rPh>
    <rPh sb="1" eb="2">
      <t>ワ</t>
    </rPh>
    <rPh sb="2" eb="3">
      <t>モト</t>
    </rPh>
    <rPh sb="3" eb="4">
      <t>ネン</t>
    </rPh>
    <rPh sb="4" eb="5">
      <t>ド</t>
    </rPh>
    <phoneticPr fontId="2"/>
  </si>
  <si>
    <t>月別入域観光客数の推移（平成30年度～令和６年度）</t>
    <rPh sb="12" eb="14">
      <t>ヘイセイ</t>
    </rPh>
    <rPh sb="16" eb="18">
      <t>ネンド</t>
    </rPh>
    <rPh sb="19" eb="21">
      <t>レイワ</t>
    </rPh>
    <rPh sb="22" eb="24">
      <t>ネンド</t>
    </rPh>
    <rPh sb="23" eb="24">
      <t>ド</t>
    </rPh>
    <phoneticPr fontId="43"/>
  </si>
  <si>
    <t xml:space="preserve"> </t>
    <phoneticPr fontId="2"/>
  </si>
  <si>
    <t>令和6年度入域観光客統計月報（令和6年4月）</t>
  </si>
  <si>
    <t>令和6年4月</t>
  </si>
  <si>
    <t>令和5年4月</t>
  </si>
  <si>
    <t>４月累計</t>
  </si>
  <si>
    <t>1月～4月
累計</t>
  </si>
  <si>
    <t>皆増</t>
  </si>
  <si>
    <t>皆減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</si>
</sst>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8" formatCode="0.0"/>
    <numFmt numFmtId="189" formatCode="#,##0.0;[Red]&quot;△&quot;#,##0.0"/>
    <numFmt numFmtId="190" formatCode="0&quot;月&quot;"/>
    <numFmt numFmtId="191" formatCode="&quot;平成&quot;0&quot;年度&quot;"/>
    <numFmt numFmtId="192" formatCode="&quot;平成&quot;0&quot;年&quot;"/>
    <numFmt numFmtId="193" formatCode="#,##0.0_ "/>
    <numFmt numFmtId="194" formatCode="#,##0&quot;人&quot;"/>
    <numFmt numFmtId="195" formatCode="&quot;&quot;#,##0;[Red]&quot;△&quot;#,##0"/>
    <numFmt numFmtId="196" formatCode="#,##0.0_);[Red]\(#,##0.0\)"/>
  </numFmts>
  <fonts count="54">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20"/>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10"/>
      <color indexed="10"/>
      <name val="ＭＳ Ｐ明朝"/>
      <family val="1"/>
      <charset val="128"/>
    </font>
    <font>
      <sz val="9"/>
      <color rgb="FFFF0000"/>
      <name val="ＭＳ Ｐ明朝"/>
      <family val="1"/>
      <charset val="128"/>
    </font>
    <font>
      <sz val="10"/>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theme="8" tint="0.59999389629810485"/>
        <bgColor indexed="64"/>
      </patternFill>
    </fill>
    <fill>
      <patternFill patternType="solid">
        <fgColor rgb="FFFFCC99"/>
        <bgColor indexed="64"/>
      </patternFill>
    </fill>
    <fill>
      <patternFill patternType="solid">
        <fgColor rgb="FFB7DEE8"/>
        <bgColor indexed="64"/>
      </patternFill>
    </fill>
    <fill>
      <patternFill patternType="solid">
        <fgColor rgb="FFFFFFFF"/>
        <bgColor indexed="64"/>
      </patternFill>
    </fill>
  </fills>
  <borders count="145">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1"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430">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2"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3" fillId="0" borderId="13" xfId="440" applyFont="1" applyBorder="1" applyAlignment="1">
      <alignment horizontal="left" vertical="center" shrinkToFit="1"/>
    </xf>
    <xf numFmtId="0" fontId="33"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2"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7" fillId="0" borderId="36" xfId="441" applyNumberFormat="1" applyFont="1" applyBorder="1" applyAlignment="1">
      <alignment horizontal="right" vertical="center" shrinkToFit="1"/>
    </xf>
    <xf numFmtId="185" fontId="37" fillId="0" borderId="40" xfId="441" applyNumberFormat="1" applyFont="1" applyBorder="1" applyAlignment="1">
      <alignment horizontal="right" vertical="center" shrinkToFit="1"/>
    </xf>
    <xf numFmtId="185" fontId="37" fillId="0" borderId="31" xfId="441" applyNumberFormat="1" applyFont="1" applyBorder="1" applyAlignment="1">
      <alignment horizontal="right" vertical="center" shrinkToFit="1"/>
    </xf>
    <xf numFmtId="185" fontId="37" fillId="0" borderId="43" xfId="441" applyNumberFormat="1" applyFont="1" applyBorder="1" applyAlignment="1">
      <alignment horizontal="right" vertical="center" shrinkToFit="1"/>
    </xf>
    <xf numFmtId="0" fontId="39" fillId="0" borderId="0" xfId="441" applyFont="1" applyAlignment="1" applyProtection="1">
      <alignment horizontal="right" vertical="center"/>
      <protection locked="0"/>
    </xf>
    <xf numFmtId="0" fontId="39" fillId="0" borderId="0" xfId="441" applyFont="1" applyAlignment="1">
      <alignment vertical="center"/>
    </xf>
    <xf numFmtId="0" fontId="39" fillId="0" borderId="0" xfId="441" applyFont="1"/>
    <xf numFmtId="0" fontId="30" fillId="0" borderId="0" xfId="441" applyFont="1"/>
    <xf numFmtId="0" fontId="35"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8" fillId="0" borderId="51" xfId="441" applyNumberFormat="1" applyFont="1" applyBorder="1" applyAlignment="1">
      <alignment vertical="center"/>
    </xf>
    <xf numFmtId="185" fontId="38" fillId="0" borderId="52" xfId="441" applyNumberFormat="1" applyFont="1" applyBorder="1" applyAlignment="1">
      <alignment vertical="center"/>
    </xf>
    <xf numFmtId="0" fontId="38" fillId="0" borderId="0" xfId="441" applyFont="1" applyAlignment="1">
      <alignment vertical="center"/>
    </xf>
    <xf numFmtId="0" fontId="19" fillId="0" borderId="53" xfId="441" applyFont="1" applyBorder="1" applyAlignment="1">
      <alignment horizontal="center" vertical="center" wrapText="1"/>
    </xf>
    <xf numFmtId="185" fontId="38" fillId="0" borderId="54" xfId="441" applyNumberFormat="1" applyFont="1" applyBorder="1" applyAlignment="1">
      <alignment vertical="center"/>
    </xf>
    <xf numFmtId="185" fontId="38" fillId="0" borderId="54" xfId="441" applyNumberFormat="1" applyFont="1" applyBorder="1" applyAlignment="1">
      <alignment vertical="center" shrinkToFit="1"/>
    </xf>
    <xf numFmtId="0" fontId="35" fillId="0" borderId="0" xfId="441" applyFont="1" applyAlignment="1">
      <alignment horizontal="left" vertical="center" wrapText="1"/>
    </xf>
    <xf numFmtId="185" fontId="36" fillId="0" borderId="29" xfId="440" applyNumberFormat="1" applyFont="1" applyBorder="1" applyAlignment="1">
      <alignment horizontal="right" vertical="center" shrinkToFit="1"/>
    </xf>
    <xf numFmtId="185" fontId="19" fillId="0" borderId="84" xfId="441" applyNumberFormat="1" applyFont="1" applyBorder="1" applyAlignment="1">
      <alignment horizontal="right" vertical="center" shrinkToFit="1"/>
    </xf>
    <xf numFmtId="185" fontId="19" fillId="0" borderId="85" xfId="441" applyNumberFormat="1" applyFont="1" applyBorder="1" applyAlignment="1">
      <alignment horizontal="right" vertical="center" shrinkToFit="1"/>
    </xf>
    <xf numFmtId="185" fontId="19" fillId="0" borderId="86"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8" fillId="0" borderId="87" xfId="441" applyNumberFormat="1" applyFont="1" applyBorder="1" applyAlignment="1">
      <alignment vertical="center"/>
    </xf>
    <xf numFmtId="185" fontId="38" fillId="0" borderId="87" xfId="441" applyNumberFormat="1" applyFont="1" applyBorder="1" applyAlignment="1">
      <alignment vertical="center" shrinkToFit="1"/>
    </xf>
    <xf numFmtId="0" fontId="32" fillId="0" borderId="0" xfId="0" applyFont="1" applyProtection="1">
      <alignment vertical="center"/>
      <protection locked="0"/>
    </xf>
    <xf numFmtId="0" fontId="32" fillId="0" borderId="0" xfId="0" applyFont="1">
      <alignment vertical="center"/>
    </xf>
    <xf numFmtId="0" fontId="35" fillId="0" borderId="11" xfId="0" applyFont="1" applyBorder="1" applyAlignment="1" applyProtection="1">
      <alignment horizontal="distributed" vertical="center" shrinkToFit="1"/>
      <protection locked="0"/>
    </xf>
    <xf numFmtId="0" fontId="35" fillId="0" borderId="27" xfId="0" applyFont="1" applyBorder="1" applyAlignment="1">
      <alignment horizontal="center" vertical="center" shrinkToFit="1"/>
    </xf>
    <xf numFmtId="0" fontId="30" fillId="0" borderId="28" xfId="0" applyFont="1" applyBorder="1" applyAlignment="1" applyProtection="1">
      <alignment vertical="center" shrinkToFit="1"/>
      <protection locked="0"/>
    </xf>
    <xf numFmtId="0" fontId="35" fillId="0" borderId="29" xfId="0" applyFont="1" applyBorder="1" applyAlignment="1">
      <alignment horizontal="center" vertical="center"/>
    </xf>
    <xf numFmtId="0" fontId="35" fillId="0" borderId="30" xfId="0" applyFont="1" applyBorder="1" applyAlignment="1" applyProtection="1">
      <alignment horizontal="distributed" vertical="center" shrinkToFit="1"/>
      <protection locked="0"/>
    </xf>
    <xf numFmtId="0" fontId="30" fillId="0" borderId="31" xfId="0" applyFont="1" applyBorder="1" applyAlignment="1">
      <alignment horizontal="center" vertical="center" shrinkToFit="1"/>
    </xf>
    <xf numFmtId="0" fontId="1" fillId="0" borderId="15" xfId="0" applyFont="1" applyBorder="1" applyAlignment="1" applyProtection="1">
      <alignment horizontal="center" vertical="center" shrinkToFit="1"/>
      <protection locked="0"/>
    </xf>
    <xf numFmtId="0" fontId="1" fillId="0" borderId="37" xfId="0" applyFont="1" applyBorder="1" applyAlignment="1">
      <alignment horizontal="center" vertical="center" shrinkToFit="1"/>
    </xf>
    <xf numFmtId="0" fontId="1" fillId="0" borderId="39" xfId="0" applyFont="1" applyBorder="1" applyAlignment="1">
      <alignment horizontal="center" vertical="center" wrapText="1" shrinkToFit="1"/>
    </xf>
    <xf numFmtId="0" fontId="1" fillId="0" borderId="24" xfId="0" applyFont="1" applyBorder="1" applyAlignment="1" applyProtection="1">
      <alignment horizontal="center" vertical="center" shrinkToFit="1"/>
      <protection locked="0"/>
    </xf>
    <xf numFmtId="0" fontId="1" fillId="0" borderId="30" xfId="0" applyFont="1" applyBorder="1" applyAlignment="1">
      <alignment horizontal="center" vertical="center" wrapText="1" shrinkToFit="1"/>
    </xf>
    <xf numFmtId="0" fontId="1" fillId="0" borderId="20"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41" xfId="0" applyFont="1" applyBorder="1" applyAlignment="1">
      <alignment horizontal="center" vertical="center" wrapText="1" shrinkToFit="1"/>
    </xf>
    <xf numFmtId="0" fontId="1" fillId="0" borderId="42" xfId="0" applyFont="1" applyBorder="1" applyAlignment="1">
      <alignment horizontal="center" vertical="center" wrapText="1" shrinkToFit="1"/>
    </xf>
    <xf numFmtId="0" fontId="38" fillId="0" borderId="0" xfId="0" applyFont="1" applyAlignment="1" applyProtection="1">
      <alignment horizontal="right" vertical="center"/>
      <protection locked="0"/>
    </xf>
    <xf numFmtId="0" fontId="38" fillId="0" borderId="0" xfId="0" applyFont="1">
      <alignment vertical="center"/>
    </xf>
    <xf numFmtId="0" fontId="38" fillId="0" borderId="0" xfId="0" applyFont="1" applyAlignment="1"/>
    <xf numFmtId="0" fontId="38" fillId="0" borderId="0" xfId="0" applyFont="1" applyProtection="1">
      <alignment vertical="center"/>
      <protection locked="0"/>
    </xf>
    <xf numFmtId="0" fontId="38" fillId="0" borderId="0" xfId="0" applyFont="1" applyAlignment="1">
      <alignment horizontal="left" vertical="center"/>
    </xf>
    <xf numFmtId="0" fontId="30" fillId="0" borderId="22" xfId="440" applyFont="1" applyBorder="1" applyAlignment="1">
      <alignment horizontal="center" vertical="center" shrinkToFit="1"/>
    </xf>
    <xf numFmtId="0" fontId="44"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89" fontId="38" fillId="0" borderId="1" xfId="291" applyNumberFormat="1" applyFont="1" applyBorder="1" applyAlignment="1">
      <alignment vertical="center" shrinkToFit="1"/>
    </xf>
    <xf numFmtId="189" fontId="38" fillId="0" borderId="16" xfId="291" applyNumberFormat="1" applyFont="1" applyBorder="1" applyAlignment="1">
      <alignment vertical="center" shrinkToFit="1"/>
    </xf>
    <xf numFmtId="189" fontId="38" fillId="0" borderId="103" xfId="291" applyNumberFormat="1" applyFont="1" applyBorder="1" applyAlignment="1">
      <alignment vertical="center" shrinkToFit="1"/>
    </xf>
    <xf numFmtId="188" fontId="19" fillId="0" borderId="0" xfId="439" applyNumberFormat="1" applyFont="1" applyAlignment="1" applyProtection="1">
      <alignment vertical="center"/>
      <protection locked="0"/>
    </xf>
    <xf numFmtId="189" fontId="38" fillId="0" borderId="49" xfId="291" applyNumberFormat="1" applyFont="1" applyBorder="1" applyAlignment="1">
      <alignment vertical="center" shrinkToFit="1"/>
    </xf>
    <xf numFmtId="189" fontId="38" fillId="0" borderId="71" xfId="291" applyNumberFormat="1" applyFont="1" applyBorder="1" applyAlignment="1">
      <alignment vertical="center" shrinkToFit="1"/>
    </xf>
    <xf numFmtId="189" fontId="38" fillId="0" borderId="98" xfId="291" applyNumberFormat="1" applyFont="1" applyBorder="1" applyAlignment="1">
      <alignment vertical="center" shrinkToFit="1"/>
    </xf>
    <xf numFmtId="189" fontId="38" fillId="0" borderId="72" xfId="291" applyNumberFormat="1" applyFont="1" applyBorder="1" applyAlignment="1">
      <alignment vertical="center" shrinkToFit="1"/>
    </xf>
    <xf numFmtId="189" fontId="38" fillId="0" borderId="81" xfId="291" applyNumberFormat="1" applyFont="1" applyBorder="1" applyAlignment="1">
      <alignment vertical="center" shrinkToFit="1"/>
    </xf>
    <xf numFmtId="189" fontId="38" fillId="0" borderId="51" xfId="291" applyNumberFormat="1" applyFont="1" applyBorder="1" applyAlignment="1">
      <alignment vertical="center" shrinkToFit="1"/>
    </xf>
    <xf numFmtId="189" fontId="38" fillId="0" borderId="96" xfId="291" applyNumberFormat="1" applyFont="1" applyBorder="1" applyAlignment="1">
      <alignment horizontal="center" vertical="center" shrinkToFit="1"/>
    </xf>
    <xf numFmtId="189" fontId="38" fillId="0" borderId="95" xfId="291" applyNumberFormat="1" applyFont="1" applyBorder="1" applyAlignment="1">
      <alignment vertical="center" shrinkToFit="1"/>
    </xf>
    <xf numFmtId="189" fontId="38" fillId="0" borderId="104" xfId="291" applyNumberFormat="1" applyFont="1" applyBorder="1" applyAlignment="1">
      <alignment horizontal="center" vertical="center" shrinkToFit="1"/>
    </xf>
    <xf numFmtId="189" fontId="38" fillId="0" borderId="105" xfId="291" applyNumberFormat="1" applyFont="1" applyBorder="1" applyAlignment="1">
      <alignment vertical="center" shrinkToFit="1"/>
    </xf>
    <xf numFmtId="189" fontId="38" fillId="0" borderId="84"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5" fillId="0" borderId="0" xfId="291" applyFont="1" applyAlignment="1">
      <alignment vertical="center"/>
    </xf>
    <xf numFmtId="0" fontId="35" fillId="0" borderId="0" xfId="291" applyFont="1" applyAlignment="1">
      <alignment horizontal="right" vertical="center"/>
    </xf>
    <xf numFmtId="0" fontId="45" fillId="0" borderId="0" xfId="291" applyFont="1" applyAlignment="1">
      <alignment horizontal="left" vertical="center"/>
    </xf>
    <xf numFmtId="38" fontId="35" fillId="0" borderId="0" xfId="263" applyFont="1" applyFill="1" applyBorder="1" applyAlignment="1">
      <alignment vertical="center"/>
    </xf>
    <xf numFmtId="188" fontId="14" fillId="0" borderId="0" xfId="291" applyNumberFormat="1" applyAlignment="1">
      <alignment vertical="center"/>
    </xf>
    <xf numFmtId="38" fontId="35" fillId="0" borderId="0" xfId="442" applyNumberFormat="1" applyFont="1">
      <alignment vertical="center"/>
    </xf>
    <xf numFmtId="189" fontId="38" fillId="0" borderId="89" xfId="291" applyNumberFormat="1" applyFont="1" applyBorder="1" applyAlignment="1">
      <alignment vertical="center" shrinkToFit="1"/>
    </xf>
    <xf numFmtId="0" fontId="30" fillId="0" borderId="107"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08"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8" xfId="440" applyNumberFormat="1" applyFont="1" applyBorder="1" applyAlignment="1">
      <alignment horizontal="right" vertical="center" shrinkToFit="1"/>
    </xf>
    <xf numFmtId="184" fontId="1" fillId="0" borderId="109" xfId="440" applyNumberFormat="1" applyFont="1" applyBorder="1" applyAlignment="1">
      <alignment horizontal="right" vertical="center" shrinkToFit="1"/>
    </xf>
    <xf numFmtId="184" fontId="1" fillId="0" borderId="99" xfId="440" applyNumberFormat="1" applyFont="1" applyBorder="1" applyAlignment="1">
      <alignment horizontal="right" vertical="center" shrinkToFit="1"/>
    </xf>
    <xf numFmtId="184" fontId="1" fillId="0" borderId="91" xfId="440" applyNumberFormat="1" applyFont="1" applyBorder="1" applyAlignment="1">
      <alignment horizontal="right" vertical="center" shrinkToFit="1"/>
    </xf>
    <xf numFmtId="184" fontId="1" fillId="0" borderId="57" xfId="440" applyNumberFormat="1" applyFont="1" applyBorder="1" applyAlignment="1">
      <alignment horizontal="right" vertical="center" shrinkToFit="1"/>
    </xf>
    <xf numFmtId="184" fontId="1" fillId="0" borderId="92" xfId="440" applyNumberFormat="1" applyFont="1" applyBorder="1" applyAlignment="1">
      <alignment horizontal="right" vertical="center" shrinkToFit="1"/>
    </xf>
    <xf numFmtId="184" fontId="1" fillId="0" borderId="98" xfId="440" applyNumberFormat="1" applyFont="1" applyBorder="1" applyAlignment="1">
      <alignment horizontal="right" vertical="center" shrinkToFit="1"/>
    </xf>
    <xf numFmtId="185" fontId="19" fillId="0" borderId="110" xfId="441" applyNumberFormat="1" applyFont="1" applyBorder="1" applyAlignment="1">
      <alignment horizontal="right" vertical="center" shrinkToFit="1"/>
    </xf>
    <xf numFmtId="185" fontId="19" fillId="0" borderId="101" xfId="441" applyNumberFormat="1" applyFont="1" applyBorder="1" applyAlignment="1">
      <alignment horizontal="right" vertical="center" shrinkToFit="1"/>
    </xf>
    <xf numFmtId="185" fontId="19" fillId="0" borderId="111" xfId="441" applyNumberFormat="1" applyFont="1" applyBorder="1" applyAlignment="1">
      <alignment horizontal="right" vertical="center" shrinkToFit="1"/>
    </xf>
    <xf numFmtId="185" fontId="19" fillId="0" borderId="112" xfId="441" applyNumberFormat="1" applyFont="1" applyBorder="1" applyAlignment="1">
      <alignment horizontal="right" vertical="center" shrinkToFit="1"/>
    </xf>
    <xf numFmtId="184" fontId="19" fillId="0" borderId="60"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0" fillId="24" borderId="11" xfId="0" applyFill="1" applyBorder="1" applyAlignment="1" applyProtection="1">
      <alignment horizontal="center" vertical="center" shrinkToFit="1"/>
      <protection locked="0"/>
    </xf>
    <xf numFmtId="0" fontId="30" fillId="0" borderId="114" xfId="440" applyFont="1" applyBorder="1" applyAlignment="1">
      <alignment vertical="center" shrinkToFit="1"/>
    </xf>
    <xf numFmtId="0" fontId="34" fillId="0" borderId="14" xfId="440" applyFont="1" applyBorder="1" applyAlignment="1">
      <alignment horizontal="center" vertical="center" shrinkToFit="1"/>
    </xf>
    <xf numFmtId="184" fontId="36" fillId="0" borderId="21" xfId="440" applyNumberFormat="1" applyFont="1" applyBorder="1" applyAlignment="1">
      <alignment horizontal="right" vertical="center" shrinkToFit="1"/>
    </xf>
    <xf numFmtId="184" fontId="1" fillId="0" borderId="115" xfId="440" applyNumberFormat="1" applyFont="1" applyBorder="1" applyAlignment="1">
      <alignment horizontal="right" vertical="center" shrinkToFit="1"/>
    </xf>
    <xf numFmtId="184" fontId="1" fillId="0" borderId="116" xfId="440" applyNumberFormat="1" applyFont="1" applyBorder="1" applyAlignment="1">
      <alignment horizontal="right" vertical="center" shrinkToFit="1"/>
    </xf>
    <xf numFmtId="0" fontId="1" fillId="24" borderId="78" xfId="0" applyFont="1" applyFill="1" applyBorder="1" applyAlignment="1" applyProtection="1">
      <alignment horizontal="center" vertical="center" shrinkToFit="1"/>
      <protection locked="0"/>
    </xf>
    <xf numFmtId="185" fontId="37" fillId="0" borderId="40" xfId="0" applyNumberFormat="1" applyFont="1" applyBorder="1" applyAlignment="1">
      <alignment horizontal="right" vertical="center" shrinkToFit="1"/>
    </xf>
    <xf numFmtId="185" fontId="37" fillId="0" borderId="31" xfId="0" applyNumberFormat="1" applyFont="1" applyBorder="1" applyAlignment="1">
      <alignment horizontal="right" vertical="center" shrinkToFit="1"/>
    </xf>
    <xf numFmtId="184" fontId="37" fillId="0" borderId="116" xfId="0" applyNumberFormat="1" applyFont="1" applyBorder="1" applyAlignment="1">
      <alignment horizontal="right" vertical="center" shrinkToFit="1"/>
    </xf>
    <xf numFmtId="185" fontId="37" fillId="0" borderId="43" xfId="0" applyNumberFormat="1" applyFont="1" applyBorder="1" applyAlignment="1">
      <alignment horizontal="right" vertical="center" shrinkToFit="1"/>
    </xf>
    <xf numFmtId="0" fontId="38" fillId="24" borderId="11" xfId="441" applyFont="1" applyFill="1" applyBorder="1" applyAlignment="1" applyProtection="1">
      <alignment horizontal="center" vertical="center" shrinkToFit="1"/>
      <protection locked="0"/>
    </xf>
    <xf numFmtId="0" fontId="38" fillId="0" borderId="12" xfId="441" applyFont="1" applyBorder="1" applyAlignment="1" applyProtection="1">
      <alignment horizontal="center" vertical="center" shrinkToFit="1"/>
      <protection locked="0"/>
    </xf>
    <xf numFmtId="0" fontId="38" fillId="0" borderId="15" xfId="441" applyFont="1" applyBorder="1" applyAlignment="1" applyProtection="1">
      <alignment horizontal="center" vertical="center" shrinkToFit="1"/>
      <protection locked="0"/>
    </xf>
    <xf numFmtId="0" fontId="38" fillId="0" borderId="37" xfId="441" applyFont="1" applyBorder="1" applyAlignment="1">
      <alignment horizontal="center" vertical="center" shrinkToFit="1"/>
    </xf>
    <xf numFmtId="0" fontId="38" fillId="0" borderId="39" xfId="441" applyFont="1" applyBorder="1" applyAlignment="1">
      <alignment horizontal="center" vertical="center" wrapText="1" shrinkToFit="1"/>
    </xf>
    <xf numFmtId="0" fontId="38" fillId="0" borderId="24" xfId="441" applyFont="1" applyBorder="1" applyAlignment="1" applyProtection="1">
      <alignment horizontal="center" vertical="center" shrinkToFit="1"/>
      <protection locked="0"/>
    </xf>
    <xf numFmtId="0" fontId="38" fillId="0" borderId="30" xfId="441" applyFont="1" applyBorder="1" applyAlignment="1">
      <alignment horizontal="center" vertical="center" wrapText="1" shrinkToFit="1"/>
    </xf>
    <xf numFmtId="0" fontId="38" fillId="0" borderId="20" xfId="441" applyFont="1" applyBorder="1" applyAlignment="1">
      <alignment horizontal="center" vertical="center" shrinkToFit="1"/>
    </xf>
    <xf numFmtId="0" fontId="38" fillId="0" borderId="23" xfId="441" applyFont="1" applyBorder="1" applyAlignment="1">
      <alignment horizontal="center" vertical="center" shrinkToFit="1"/>
    </xf>
    <xf numFmtId="0" fontId="38" fillId="0" borderId="41" xfId="441" applyFont="1" applyBorder="1" applyAlignment="1">
      <alignment horizontal="center" vertical="center" wrapText="1" shrinkToFit="1"/>
    </xf>
    <xf numFmtId="0" fontId="38" fillId="0" borderId="42" xfId="441" applyFont="1" applyBorder="1" applyAlignment="1">
      <alignment horizontal="center" vertical="center" wrapText="1" shrinkToFit="1"/>
    </xf>
    <xf numFmtId="191" fontId="35" fillId="0" borderId="77" xfId="291" applyNumberFormat="1" applyFont="1" applyBorder="1" applyAlignment="1">
      <alignment horizontal="center" vertical="center" shrinkToFit="1"/>
    </xf>
    <xf numFmtId="191" fontId="35" fillId="0" borderId="76"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192" fontId="19" fillId="0" borderId="70" xfId="439" applyNumberFormat="1" applyFont="1" applyBorder="1" applyAlignment="1">
      <alignment horizontal="centerContinuous" vertical="center" shrinkToFit="1"/>
    </xf>
    <xf numFmtId="192" fontId="19" fillId="0" borderId="73" xfId="439" applyNumberFormat="1" applyFont="1" applyBorder="1" applyAlignment="1">
      <alignment horizontal="centerContinuous" vertical="center" shrinkToFit="1"/>
    </xf>
    <xf numFmtId="0" fontId="19" fillId="0" borderId="40" xfId="439" applyFont="1" applyBorder="1" applyAlignment="1">
      <alignment horizontal="center" vertical="center" shrinkToFit="1"/>
    </xf>
    <xf numFmtId="0" fontId="19" fillId="0" borderId="121"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81" xfId="439" applyFont="1" applyBorder="1" applyAlignment="1">
      <alignment horizontal="center" vertical="center" shrinkToFit="1"/>
    </xf>
    <xf numFmtId="0" fontId="19" fillId="0" borderId="67" xfId="439" applyFont="1" applyBorder="1" applyAlignment="1">
      <alignment horizontal="center" vertical="center" shrinkToFit="1"/>
    </xf>
    <xf numFmtId="190" fontId="1" fillId="0" borderId="77" xfId="439" applyNumberFormat="1" applyFont="1" applyBorder="1" applyAlignment="1">
      <alignment horizontal="center" vertical="center" shrinkToFit="1"/>
    </xf>
    <xf numFmtId="3" fontId="38" fillId="0" borderId="106" xfId="439" applyNumberFormat="1" applyFont="1" applyBorder="1" applyAlignment="1">
      <alignment vertical="center" shrinkToFit="1"/>
    </xf>
    <xf numFmtId="3" fontId="38" fillId="0" borderId="122" xfId="439" applyNumberFormat="1" applyFont="1" applyBorder="1" applyAlignment="1">
      <alignment vertical="center" shrinkToFit="1"/>
    </xf>
    <xf numFmtId="3" fontId="38" fillId="0" borderId="123" xfId="439" applyNumberFormat="1" applyFont="1" applyBorder="1" applyAlignment="1">
      <alignment vertical="center" shrinkToFit="1"/>
    </xf>
    <xf numFmtId="3" fontId="38" fillId="0" borderId="89" xfId="439" applyNumberFormat="1" applyFont="1" applyBorder="1" applyAlignment="1">
      <alignment vertical="center" shrinkToFit="1"/>
    </xf>
    <xf numFmtId="3" fontId="38" fillId="0" borderId="66" xfId="439" applyNumberFormat="1" applyFont="1" applyBorder="1" applyAlignment="1">
      <alignment vertical="center" shrinkToFit="1"/>
    </xf>
    <xf numFmtId="3" fontId="38" fillId="0" borderId="68" xfId="439" applyNumberFormat="1" applyFont="1" applyBorder="1" applyAlignment="1">
      <alignment vertical="center" shrinkToFit="1"/>
    </xf>
    <xf numFmtId="0" fontId="1" fillId="0" borderId="62" xfId="439" applyFont="1" applyBorder="1" applyAlignment="1">
      <alignment horizontal="center" vertical="center" shrinkToFit="1"/>
    </xf>
    <xf numFmtId="3" fontId="38" fillId="0" borderId="104" xfId="439" applyNumberFormat="1" applyFont="1" applyBorder="1" applyAlignment="1">
      <alignment horizontal="right" vertical="center" shrinkToFit="1"/>
    </xf>
    <xf numFmtId="3" fontId="38" fillId="0" borderId="95" xfId="439" applyNumberFormat="1" applyFont="1" applyBorder="1" applyAlignment="1">
      <alignment horizontal="right" vertical="center" shrinkToFit="1"/>
    </xf>
    <xf numFmtId="3" fontId="38" fillId="0" borderId="107" xfId="439" applyNumberFormat="1" applyFont="1" applyBorder="1" applyAlignment="1">
      <alignment horizontal="right" vertical="center" shrinkToFit="1"/>
    </xf>
    <xf numFmtId="3" fontId="38" fillId="0" borderId="124" xfId="439" applyNumberFormat="1" applyFont="1" applyBorder="1" applyAlignment="1">
      <alignment horizontal="right" vertical="center" shrinkToFit="1"/>
    </xf>
    <xf numFmtId="3" fontId="38" fillId="0" borderId="93" xfId="439" applyNumberFormat="1" applyFont="1" applyBorder="1" applyAlignment="1">
      <alignment horizontal="right" vertical="center" shrinkToFit="1"/>
    </xf>
    <xf numFmtId="3" fontId="35" fillId="0" borderId="125" xfId="291" applyNumberFormat="1" applyFont="1" applyBorder="1" applyAlignment="1">
      <alignment vertical="center" shrinkToFit="1"/>
    </xf>
    <xf numFmtId="190" fontId="35" fillId="0" borderId="94" xfId="291" applyNumberFormat="1" applyFont="1" applyBorder="1" applyAlignment="1">
      <alignment horizontal="center" vertical="center" shrinkToFit="1"/>
    </xf>
    <xf numFmtId="190" fontId="35" fillId="0" borderId="124" xfId="291" applyNumberFormat="1" applyFont="1" applyBorder="1" applyAlignment="1">
      <alignment horizontal="center" vertical="center" shrinkToFit="1"/>
    </xf>
    <xf numFmtId="3" fontId="35" fillId="0" borderId="62" xfId="291" applyNumberFormat="1" applyFont="1" applyBorder="1" applyAlignment="1">
      <alignment horizontal="center" vertical="center" shrinkToFit="1"/>
    </xf>
    <xf numFmtId="3" fontId="14" fillId="0" borderId="0" xfId="291" applyNumberFormat="1" applyAlignment="1">
      <alignment vertical="center" shrinkToFit="1"/>
    </xf>
    <xf numFmtId="190" fontId="35" fillId="0" borderId="96" xfId="291" applyNumberFormat="1" applyFont="1" applyBorder="1" applyAlignment="1">
      <alignment horizontal="center" vertical="center" shrinkToFit="1"/>
    </xf>
    <xf numFmtId="193" fontId="3" fillId="0" borderId="61" xfId="291" applyNumberFormat="1" applyFont="1" applyBorder="1" applyAlignment="1">
      <alignment vertical="center" shrinkToFit="1"/>
    </xf>
    <xf numFmtId="193" fontId="3" fillId="0" borderId="109" xfId="291" applyNumberFormat="1" applyFont="1" applyBorder="1" applyAlignment="1">
      <alignment vertical="center" shrinkToFit="1"/>
    </xf>
    <xf numFmtId="193" fontId="30" fillId="0" borderId="116" xfId="291" applyNumberFormat="1" applyFont="1" applyBorder="1" applyAlignment="1">
      <alignment vertical="center" shrinkToFit="1"/>
    </xf>
    <xf numFmtId="192" fontId="35" fillId="0" borderId="77" xfId="291" applyNumberFormat="1" applyFont="1" applyBorder="1" applyAlignment="1">
      <alignment horizontal="center" vertical="center" shrinkToFit="1"/>
    </xf>
    <xf numFmtId="192" fontId="35" fillId="0" borderId="76" xfId="291" applyNumberFormat="1" applyFont="1" applyBorder="1" applyAlignment="1">
      <alignment horizontal="center" vertical="center" shrinkToFit="1"/>
    </xf>
    <xf numFmtId="193" fontId="3" fillId="0" borderId="59" xfId="291" applyNumberFormat="1" applyFont="1" applyBorder="1" applyAlignment="1">
      <alignment vertical="center" shrinkToFit="1"/>
    </xf>
    <xf numFmtId="193" fontId="3" fillId="0" borderId="123" xfId="291" applyNumberFormat="1" applyFont="1" applyBorder="1" applyAlignment="1">
      <alignment vertical="center" shrinkToFit="1"/>
    </xf>
    <xf numFmtId="193" fontId="3" fillId="0" borderId="121" xfId="291" applyNumberFormat="1" applyFont="1" applyBorder="1" applyAlignment="1">
      <alignment vertical="center" shrinkToFit="1"/>
    </xf>
    <xf numFmtId="193" fontId="30" fillId="0" borderId="79" xfId="291" applyNumberFormat="1" applyFont="1" applyBorder="1" applyAlignment="1">
      <alignment vertical="center" shrinkToFit="1"/>
    </xf>
    <xf numFmtId="193" fontId="3" fillId="0" borderId="60" xfId="291" applyNumberFormat="1" applyFont="1" applyBorder="1" applyAlignment="1">
      <alignment vertical="center" shrinkToFit="1"/>
    </xf>
    <xf numFmtId="193" fontId="3" fillId="0" borderId="98" xfId="291" applyNumberFormat="1" applyFont="1" applyBorder="1" applyAlignment="1">
      <alignment vertical="center" shrinkToFit="1"/>
    </xf>
    <xf numFmtId="186" fontId="30" fillId="25" borderId="127" xfId="0" applyNumberFormat="1" applyFont="1" applyFill="1" applyBorder="1" applyAlignment="1" applyProtection="1">
      <alignment horizontal="center" vertical="center" shrinkToFit="1"/>
      <protection locked="0"/>
    </xf>
    <xf numFmtId="0" fontId="30" fillId="25" borderId="87" xfId="0" applyFont="1" applyFill="1" applyBorder="1" applyAlignment="1">
      <alignment horizontal="center" vertical="center" shrinkToFit="1"/>
    </xf>
    <xf numFmtId="0" fontId="30" fillId="25" borderId="101" xfId="0" applyFont="1" applyFill="1" applyBorder="1" applyAlignment="1">
      <alignment horizontal="center" vertical="center" shrinkToFit="1"/>
    </xf>
    <xf numFmtId="0" fontId="30" fillId="25" borderId="54" xfId="0" applyFont="1" applyFill="1" applyBorder="1" applyAlignment="1">
      <alignment horizontal="center" vertical="center" shrinkToFit="1"/>
    </xf>
    <xf numFmtId="0" fontId="1" fillId="25" borderId="69" xfId="0" applyFont="1" applyFill="1" applyBorder="1" applyAlignment="1">
      <alignment horizontal="center" vertical="center" shrinkToFit="1"/>
    </xf>
    <xf numFmtId="184" fontId="37" fillId="25" borderId="77" xfId="0" applyNumberFormat="1" applyFont="1" applyFill="1" applyBorder="1" applyAlignment="1">
      <alignment horizontal="right" vertical="center" shrinkToFit="1"/>
    </xf>
    <xf numFmtId="184" fontId="37" fillId="25" borderId="77" xfId="441" applyNumberFormat="1" applyFont="1" applyFill="1" applyBorder="1" applyAlignment="1">
      <alignment horizontal="right" vertical="center" shrinkToFit="1"/>
    </xf>
    <xf numFmtId="186" fontId="3" fillId="25" borderId="127" xfId="441" applyNumberFormat="1" applyFont="1" applyFill="1" applyBorder="1" applyAlignment="1" applyProtection="1">
      <alignment horizontal="center" vertical="center" shrinkToFit="1"/>
      <protection locked="0"/>
    </xf>
    <xf numFmtId="186" fontId="3" fillId="25" borderId="128"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08" xfId="441" applyNumberFormat="1" applyFont="1" applyFill="1" applyBorder="1" applyAlignment="1" applyProtection="1">
      <alignment horizontal="center" vertical="center" shrinkToFit="1"/>
      <protection locked="0"/>
    </xf>
    <xf numFmtId="186" fontId="3" fillId="25" borderId="129" xfId="441" applyNumberFormat="1" applyFont="1" applyFill="1" applyBorder="1" applyAlignment="1" applyProtection="1">
      <alignment horizontal="center" vertical="center" shrinkToFit="1"/>
      <protection locked="0"/>
    </xf>
    <xf numFmtId="186" fontId="3" fillId="25" borderId="130"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31" xfId="441" applyFont="1" applyFill="1" applyBorder="1" applyAlignment="1">
      <alignment horizontal="distributed" vertical="center" justifyLastLine="1"/>
    </xf>
    <xf numFmtId="0" fontId="38" fillId="25" borderId="69"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32" xfId="441" applyNumberFormat="1" applyFont="1" applyFill="1" applyBorder="1" applyAlignment="1">
      <alignment horizontal="right" vertical="center" shrinkToFit="1"/>
    </xf>
    <xf numFmtId="184" fontId="19" fillId="25" borderId="130" xfId="441" applyNumberFormat="1" applyFont="1" applyFill="1" applyBorder="1" applyAlignment="1">
      <alignment horizontal="right" vertical="center" shrinkToFit="1"/>
    </xf>
    <xf numFmtId="0" fontId="38" fillId="25" borderId="19" xfId="441" applyFont="1" applyFill="1" applyBorder="1" applyAlignment="1">
      <alignment horizontal="center" vertical="center" shrinkToFit="1"/>
    </xf>
    <xf numFmtId="184" fontId="36" fillId="25" borderId="18" xfId="440" applyNumberFormat="1" applyFont="1" applyFill="1" applyBorder="1" applyAlignment="1">
      <alignment horizontal="right" vertical="center" shrinkToFit="1"/>
    </xf>
    <xf numFmtId="0" fontId="30" fillId="25" borderId="130" xfId="440" applyFont="1" applyFill="1" applyBorder="1" applyAlignment="1">
      <alignment horizontal="center" vertical="center" shrinkToFit="1"/>
    </xf>
    <xf numFmtId="0" fontId="30" fillId="25" borderId="134" xfId="440" applyFont="1" applyFill="1" applyBorder="1" applyAlignment="1">
      <alignment horizontal="center" vertical="center" shrinkToFit="1"/>
    </xf>
    <xf numFmtId="0" fontId="47" fillId="0" borderId="53" xfId="441" applyFont="1" applyBorder="1" applyAlignment="1">
      <alignment horizontal="center" vertical="center" wrapText="1"/>
    </xf>
    <xf numFmtId="185" fontId="38" fillId="0" borderId="52" xfId="441" applyNumberFormat="1" applyFont="1" applyBorder="1" applyAlignment="1">
      <alignment horizontal="right" vertical="center"/>
    </xf>
    <xf numFmtId="193" fontId="3" fillId="0" borderId="49" xfId="291" applyNumberFormat="1" applyFont="1" applyBorder="1" applyAlignment="1">
      <alignment vertical="center" shrinkToFit="1"/>
    </xf>
    <xf numFmtId="184" fontId="46" fillId="25" borderId="133" xfId="440" applyNumberFormat="1" applyFont="1" applyFill="1" applyBorder="1" applyAlignment="1">
      <alignment horizontal="right" vertical="center" shrinkToFit="1"/>
    </xf>
    <xf numFmtId="184" fontId="46" fillId="0" borderId="68" xfId="440" applyNumberFormat="1" applyFont="1" applyBorder="1" applyAlignment="1">
      <alignment horizontal="right" vertical="center" shrinkToFit="1"/>
    </xf>
    <xf numFmtId="185" fontId="46" fillId="0" borderId="135" xfId="440" applyNumberFormat="1" applyFont="1" applyBorder="1" applyAlignment="1">
      <alignment horizontal="right" vertical="center" shrinkToFit="1"/>
    </xf>
    <xf numFmtId="185" fontId="46" fillId="0" borderId="25" xfId="440" applyNumberFormat="1" applyFont="1" applyBorder="1" applyAlignment="1">
      <alignment horizontal="right" vertical="center" shrinkToFit="1"/>
    </xf>
    <xf numFmtId="184" fontId="46" fillId="25" borderId="108" xfId="440" applyNumberFormat="1" applyFont="1" applyFill="1" applyBorder="1" applyAlignment="1">
      <alignment horizontal="right" vertical="center" shrinkToFit="1"/>
    </xf>
    <xf numFmtId="184" fontId="46" fillId="0" borderId="109" xfId="440" applyNumberFormat="1" applyFont="1" applyBorder="1" applyAlignment="1">
      <alignment horizontal="right" vertical="center" shrinkToFit="1"/>
    </xf>
    <xf numFmtId="184" fontId="1" fillId="0" borderId="98" xfId="440" applyNumberFormat="1" applyFont="1" applyBorder="1" applyAlignment="1" applyProtection="1">
      <alignment horizontal="right" vertical="center" shrinkToFit="1"/>
      <protection locked="0"/>
    </xf>
    <xf numFmtId="185" fontId="1" fillId="0" borderId="135" xfId="440" applyNumberFormat="1" applyFont="1" applyBorder="1" applyAlignment="1">
      <alignment horizontal="right" vertical="center" shrinkToFit="1"/>
    </xf>
    <xf numFmtId="185" fontId="1" fillId="0" borderId="136" xfId="440" applyNumberFormat="1" applyFont="1" applyBorder="1" applyAlignment="1">
      <alignment horizontal="right" vertical="center" shrinkToFit="1"/>
    </xf>
    <xf numFmtId="184" fontId="1" fillId="0" borderId="109" xfId="440" applyNumberFormat="1" applyFont="1" applyBorder="1" applyAlignment="1" applyProtection="1">
      <alignment horizontal="right" vertical="center" shrinkToFit="1"/>
      <protection locked="0"/>
    </xf>
    <xf numFmtId="184" fontId="1" fillId="0" borderId="99" xfId="440" applyNumberFormat="1" applyFont="1" applyBorder="1" applyAlignment="1" applyProtection="1">
      <alignment horizontal="right" vertical="center" shrinkToFit="1"/>
      <protection locked="0"/>
    </xf>
    <xf numFmtId="185" fontId="1" fillId="0" borderId="137"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9" xfId="441" applyNumberFormat="1" applyFont="1" applyFill="1" applyBorder="1" applyAlignment="1">
      <alignment horizontal="right" vertical="center" shrinkToFit="1"/>
    </xf>
    <xf numFmtId="184" fontId="19" fillId="25" borderId="57"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9"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87" fontId="1" fillId="25" borderId="56" xfId="0" applyNumberFormat="1" applyFont="1" applyFill="1" applyBorder="1" applyAlignment="1">
      <alignment horizontal="right" vertical="center" shrinkToFit="1"/>
    </xf>
    <xf numFmtId="187" fontId="1" fillId="25" borderId="92" xfId="0" applyNumberFormat="1" applyFont="1" applyFill="1" applyBorder="1" applyAlignment="1">
      <alignment horizontal="right" vertical="center" shrinkToFit="1"/>
    </xf>
    <xf numFmtId="3" fontId="1" fillId="0" borderId="68" xfId="0" applyNumberFormat="1" applyFont="1" applyBorder="1" applyAlignment="1">
      <alignment vertical="center" shrinkToFit="1"/>
    </xf>
    <xf numFmtId="3" fontId="1" fillId="0" borderId="118" xfId="0" applyNumberFormat="1" applyFont="1" applyBorder="1" applyAlignment="1">
      <alignment vertical="center" shrinkToFit="1"/>
    </xf>
    <xf numFmtId="185" fontId="1" fillId="0" borderId="120" xfId="0" applyNumberFormat="1" applyFont="1" applyBorder="1" applyAlignment="1">
      <alignment horizontal="right" vertical="center" shrinkToFit="1"/>
    </xf>
    <xf numFmtId="185" fontId="1" fillId="0" borderId="86" xfId="0" applyNumberFormat="1" applyFont="1" applyBorder="1" applyAlignment="1">
      <alignment horizontal="right" vertical="center" shrinkToFit="1"/>
    </xf>
    <xf numFmtId="185" fontId="1" fillId="0" borderId="139" xfId="0" applyNumberFormat="1" applyFont="1" applyBorder="1" applyAlignment="1">
      <alignment horizontal="right" vertical="center" shrinkToFit="1"/>
    </xf>
    <xf numFmtId="185" fontId="1" fillId="0" borderId="101" xfId="0" applyNumberFormat="1" applyFont="1" applyBorder="1" applyAlignment="1">
      <alignment horizontal="right" vertical="center" shrinkToFit="1"/>
    </xf>
    <xf numFmtId="185" fontId="1" fillId="0" borderId="111" xfId="0" applyNumberFormat="1" applyFont="1" applyBorder="1" applyAlignment="1">
      <alignment horizontal="right" vertical="center" shrinkToFit="1"/>
    </xf>
    <xf numFmtId="185" fontId="1" fillId="0" borderId="54" xfId="0" applyNumberFormat="1" applyFont="1" applyBorder="1" applyAlignment="1">
      <alignment horizontal="right" vertical="center" shrinkToFit="1"/>
    </xf>
    <xf numFmtId="184" fontId="1" fillId="25" borderId="55" xfId="0" applyNumberFormat="1" applyFont="1" applyFill="1" applyBorder="1" applyAlignment="1">
      <alignment horizontal="right" vertical="center" shrinkToFit="1"/>
    </xf>
    <xf numFmtId="184" fontId="1" fillId="25" borderId="47" xfId="0" applyNumberFormat="1" applyFont="1" applyFill="1" applyBorder="1" applyAlignment="1">
      <alignment horizontal="right" vertical="center" shrinkToFit="1"/>
    </xf>
    <xf numFmtId="184" fontId="1" fillId="0" borderId="60" xfId="0" applyNumberFormat="1" applyFont="1" applyBorder="1" applyAlignment="1">
      <alignment horizontal="right" vertical="center" shrinkToFit="1"/>
    </xf>
    <xf numFmtId="184" fontId="1" fillId="0" borderId="52" xfId="0" applyNumberFormat="1" applyFont="1" applyBorder="1" applyAlignment="1">
      <alignment horizontal="right" vertical="center" shrinkToFit="1"/>
    </xf>
    <xf numFmtId="185" fontId="1" fillId="0" borderId="85" xfId="0" applyNumberFormat="1" applyFont="1" applyBorder="1" applyAlignment="1">
      <alignment horizontal="right" vertical="center" shrinkToFit="1"/>
    </xf>
    <xf numFmtId="184" fontId="1" fillId="0" borderId="99" xfId="0" applyNumberFormat="1" applyFont="1" applyBorder="1" applyAlignment="1">
      <alignment horizontal="right" vertical="center" shrinkToFit="1"/>
    </xf>
    <xf numFmtId="3" fontId="1" fillId="0" borderId="118" xfId="0" applyNumberFormat="1" applyFont="1" applyBorder="1" applyAlignment="1">
      <alignment horizontal="right" vertical="center" shrinkToFit="1"/>
    </xf>
    <xf numFmtId="0" fontId="48" fillId="0" borderId="0" xfId="0" applyFont="1" applyAlignment="1">
      <alignment horizontal="left" vertical="center"/>
    </xf>
    <xf numFmtId="3" fontId="1" fillId="0" borderId="52" xfId="0" applyNumberFormat="1" applyFont="1" applyBorder="1" applyAlignment="1">
      <alignment horizontal="right" vertical="center" shrinkToFit="1"/>
    </xf>
    <xf numFmtId="189" fontId="38" fillId="0" borderId="105" xfId="291" applyNumberFormat="1" applyFont="1" applyBorder="1" applyAlignment="1">
      <alignment horizontal="center" vertical="center" shrinkToFit="1"/>
    </xf>
    <xf numFmtId="193" fontId="3" fillId="0" borderId="118" xfId="291" applyNumberFormat="1" applyFont="1" applyBorder="1" applyAlignment="1">
      <alignment vertical="center" shrinkToFit="1"/>
    </xf>
    <xf numFmtId="185" fontId="0" fillId="0" borderId="120" xfId="0" applyNumberFormat="1" applyBorder="1" applyAlignment="1">
      <alignment horizontal="right" vertical="center" shrinkToFit="1"/>
    </xf>
    <xf numFmtId="0" fontId="30" fillId="25" borderId="130"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0" fontId="35" fillId="26" borderId="96" xfId="291" applyNumberFormat="1" applyFont="1" applyFill="1" applyBorder="1" applyAlignment="1">
      <alignment horizontal="center" vertical="center" shrinkToFit="1"/>
    </xf>
    <xf numFmtId="3" fontId="38" fillId="26" borderId="106" xfId="439" applyNumberFormat="1" applyFont="1" applyFill="1" applyBorder="1" applyAlignment="1">
      <alignment vertical="center" shrinkToFit="1"/>
    </xf>
    <xf numFmtId="3" fontId="38" fillId="26" borderId="122" xfId="439" applyNumberFormat="1" applyFont="1" applyFill="1" applyBorder="1" applyAlignment="1">
      <alignment vertical="center" shrinkToFit="1"/>
    </xf>
    <xf numFmtId="3" fontId="38" fillId="26" borderId="126"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7" fillId="25" borderId="75" xfId="441" applyNumberFormat="1" applyFont="1" applyFill="1" applyBorder="1" applyAlignment="1">
      <alignment horizontal="right" vertical="center" shrinkToFit="1"/>
    </xf>
    <xf numFmtId="184" fontId="37" fillId="0" borderId="1" xfId="441" applyNumberFormat="1" applyFont="1" applyBorder="1" applyAlignment="1">
      <alignment horizontal="right" vertical="center" shrinkToFit="1"/>
    </xf>
    <xf numFmtId="0" fontId="38" fillId="25" borderId="143" xfId="440" applyFont="1" applyFill="1" applyBorder="1" applyAlignment="1" applyProtection="1">
      <alignment horizontal="center" vertical="center" shrinkToFit="1"/>
      <protection locked="0"/>
    </xf>
    <xf numFmtId="0" fontId="38" fillId="0" borderId="74" xfId="440" applyFont="1" applyBorder="1" applyAlignment="1" applyProtection="1">
      <alignment horizontal="center" vertical="center" shrinkToFit="1"/>
      <protection locked="0"/>
    </xf>
    <xf numFmtId="184" fontId="37" fillId="25" borderId="75" xfId="0" applyNumberFormat="1" applyFont="1" applyFill="1" applyBorder="1" applyAlignment="1">
      <alignment horizontal="right" vertical="center" shrinkToFit="1"/>
    </xf>
    <xf numFmtId="184" fontId="37" fillId="0" borderId="1" xfId="0" applyNumberFormat="1" applyFont="1" applyBorder="1" applyAlignment="1">
      <alignment horizontal="right" vertical="center" shrinkToFit="1"/>
    </xf>
    <xf numFmtId="0" fontId="3" fillId="25" borderId="143" xfId="440" applyFont="1" applyFill="1" applyBorder="1" applyAlignment="1" applyProtection="1">
      <alignment horizontal="center" vertical="center" shrinkToFit="1"/>
      <protection locked="0"/>
    </xf>
    <xf numFmtId="0" fontId="3" fillId="0" borderId="74" xfId="440" applyFont="1" applyBorder="1" applyAlignment="1" applyProtection="1">
      <alignment horizontal="center" vertical="center" shrinkToFit="1"/>
      <protection locked="0"/>
    </xf>
    <xf numFmtId="193" fontId="3" fillId="0" borderId="116" xfId="291" applyNumberFormat="1" applyFont="1" applyBorder="1" applyAlignment="1">
      <alignment vertical="center" shrinkToFit="1"/>
    </xf>
    <xf numFmtId="193" fontId="3" fillId="0" borderId="76" xfId="291" applyNumberFormat="1" applyFont="1" applyBorder="1" applyAlignment="1">
      <alignment vertical="center" shrinkToFit="1"/>
    </xf>
    <xf numFmtId="193" fontId="3" fillId="0" borderId="40" xfId="291" applyNumberFormat="1" applyFont="1" applyBorder="1" applyAlignment="1">
      <alignment vertical="center" shrinkToFit="1"/>
    </xf>
    <xf numFmtId="0" fontId="3" fillId="0" borderId="0" xfId="0" applyFont="1" applyAlignment="1">
      <alignment horizontal="right" vertical="center"/>
    </xf>
    <xf numFmtId="3" fontId="38" fillId="26" borderId="66" xfId="439" applyNumberFormat="1" applyFont="1" applyFill="1" applyBorder="1" applyAlignment="1">
      <alignment vertical="center" shrinkToFit="1"/>
    </xf>
    <xf numFmtId="3" fontId="38" fillId="26" borderId="123" xfId="439" applyNumberFormat="1" applyFont="1" applyFill="1" applyBorder="1" applyAlignment="1">
      <alignment vertical="center" shrinkToFit="1"/>
    </xf>
    <xf numFmtId="193" fontId="3" fillId="26" borderId="60" xfId="291" applyNumberFormat="1" applyFont="1" applyFill="1" applyBorder="1" applyAlignment="1">
      <alignment vertical="center" shrinkToFit="1"/>
    </xf>
    <xf numFmtId="193" fontId="3" fillId="0" borderId="64" xfId="291" applyNumberFormat="1" applyFont="1" applyBorder="1" applyAlignment="1">
      <alignment vertical="center" shrinkToFit="1"/>
    </xf>
    <xf numFmtId="192" fontId="19" fillId="27" borderId="70" xfId="439" applyNumberFormat="1" applyFont="1" applyFill="1" applyBorder="1" applyAlignment="1">
      <alignment horizontal="centerContinuous" vertical="center" shrinkToFit="1"/>
    </xf>
    <xf numFmtId="192" fontId="19" fillId="27" borderId="73" xfId="439" applyNumberFormat="1" applyFont="1" applyFill="1" applyBorder="1" applyAlignment="1">
      <alignment horizontal="centerContinuous" vertical="center" shrinkToFit="1"/>
    </xf>
    <xf numFmtId="0" fontId="19" fillId="27" borderId="67" xfId="439" applyFont="1" applyFill="1" applyBorder="1" applyAlignment="1">
      <alignment horizontal="center" vertical="center" shrinkToFit="1"/>
    </xf>
    <xf numFmtId="0" fontId="19" fillId="27" borderId="81" xfId="439" applyFont="1" applyFill="1" applyBorder="1" applyAlignment="1">
      <alignment horizontal="center" vertical="center" shrinkToFit="1"/>
    </xf>
    <xf numFmtId="0" fontId="19" fillId="27" borderId="51" xfId="439" applyFont="1" applyFill="1" applyBorder="1" applyAlignment="1">
      <alignment horizontal="center" vertical="center" shrinkToFit="1"/>
    </xf>
    <xf numFmtId="3" fontId="38" fillId="0" borderId="126" xfId="439" applyNumberFormat="1" applyFont="1" applyBorder="1" applyAlignment="1">
      <alignment vertical="center" shrinkToFit="1"/>
    </xf>
    <xf numFmtId="0" fontId="19" fillId="0" borderId="38" xfId="439" applyFont="1" applyBorder="1" applyAlignment="1">
      <alignment horizontal="center" vertical="center" shrinkToFit="1"/>
    </xf>
    <xf numFmtId="193" fontId="3" fillId="26" borderId="59" xfId="291" applyNumberFormat="1" applyFont="1" applyFill="1" applyBorder="1" applyAlignment="1">
      <alignment vertical="center" shrinkToFit="1"/>
    </xf>
    <xf numFmtId="3" fontId="38" fillId="26" borderId="68" xfId="439" applyNumberFormat="1" applyFont="1" applyFill="1" applyBorder="1" applyAlignment="1">
      <alignment vertical="center" shrinkToFit="1"/>
    </xf>
    <xf numFmtId="187" fontId="0" fillId="0" borderId="0" xfId="0" applyNumberFormat="1">
      <alignment vertical="center"/>
    </xf>
    <xf numFmtId="3" fontId="38" fillId="0" borderId="46" xfId="441" applyNumberFormat="1" applyFont="1" applyBorder="1" applyAlignment="1">
      <alignment vertical="center" shrinkToFit="1"/>
    </xf>
    <xf numFmtId="3" fontId="38" fillId="0" borderId="47" xfId="441" applyNumberFormat="1" applyFont="1" applyBorder="1" applyAlignment="1">
      <alignment vertical="center"/>
    </xf>
    <xf numFmtId="3" fontId="38" fillId="0" borderId="47" xfId="441" applyNumberFormat="1" applyFont="1" applyBorder="1" applyAlignment="1">
      <alignment vertical="center" shrinkToFit="1"/>
    </xf>
    <xf numFmtId="3" fontId="30" fillId="0" borderId="0" xfId="441" applyNumberFormat="1" applyFont="1" applyAlignment="1">
      <alignment vertical="center"/>
    </xf>
    <xf numFmtId="3" fontId="35" fillId="0" borderId="0" xfId="441" applyNumberFormat="1" applyFont="1" applyAlignment="1">
      <alignment vertical="center"/>
    </xf>
    <xf numFmtId="0" fontId="0" fillId="0" borderId="12" xfId="0" applyBorder="1" applyAlignment="1" applyProtection="1">
      <alignment horizontal="center" vertical="center" wrapText="1" shrinkToFit="1"/>
      <protection locked="0"/>
    </xf>
    <xf numFmtId="0" fontId="32" fillId="0" borderId="0" xfId="440" applyFont="1" applyAlignment="1">
      <alignment vertical="center"/>
    </xf>
    <xf numFmtId="0" fontId="33"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5" fillId="0" borderId="12" xfId="0" applyFont="1" applyBorder="1" applyAlignment="1" applyProtection="1">
      <alignment horizontal="center" vertical="center" wrapText="1"/>
      <protection locked="0"/>
    </xf>
    <xf numFmtId="0" fontId="31" fillId="0" borderId="0" xfId="0" applyFont="1" applyAlignment="1">
      <alignment horizontal="center" vertical="center"/>
    </xf>
    <xf numFmtId="186" fontId="30" fillId="25" borderId="12" xfId="0" applyNumberFormat="1" applyFont="1" applyFill="1" applyBorder="1" applyAlignment="1" applyProtection="1">
      <alignment horizontal="center" vertical="center" shrinkToFit="1"/>
      <protection locked="0"/>
    </xf>
    <xf numFmtId="189" fontId="38" fillId="0" borderId="102" xfId="291" applyNumberFormat="1" applyFont="1" applyBorder="1" applyAlignment="1">
      <alignment vertical="center" shrinkToFit="1"/>
    </xf>
    <xf numFmtId="184" fontId="0" fillId="0" borderId="0" xfId="0" applyNumberFormat="1">
      <alignment vertical="center"/>
    </xf>
    <xf numFmtId="192" fontId="35" fillId="28" borderId="40" xfId="291" applyNumberFormat="1" applyFont="1" applyFill="1" applyBorder="1" applyAlignment="1">
      <alignment horizontal="center" vertical="center" shrinkToFit="1"/>
    </xf>
    <xf numFmtId="3" fontId="35" fillId="0" borderId="0" xfId="441" applyNumberFormat="1" applyFont="1" applyAlignment="1">
      <alignment horizontal="left" vertical="center"/>
    </xf>
    <xf numFmtId="189" fontId="38" fillId="0" borderId="117" xfId="291" applyNumberFormat="1" applyFont="1" applyBorder="1" applyAlignment="1">
      <alignment vertical="center" shrinkToFit="1"/>
    </xf>
    <xf numFmtId="3" fontId="38" fillId="0" borderId="49" xfId="439" applyNumberFormat="1" applyFont="1" applyBorder="1" applyAlignment="1">
      <alignment vertical="center" shrinkToFit="1"/>
    </xf>
    <xf numFmtId="193" fontId="3" fillId="0" borderId="67" xfId="291" applyNumberFormat="1" applyFont="1" applyBorder="1" applyAlignment="1">
      <alignment vertical="center" shrinkToFit="1"/>
    </xf>
    <xf numFmtId="187" fontId="19" fillId="0" borderId="82"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3" fontId="32" fillId="0" borderId="0" xfId="0" applyNumberFormat="1" applyFont="1" applyProtection="1">
      <alignment vertical="center"/>
      <protection locked="0"/>
    </xf>
    <xf numFmtId="191" fontId="35" fillId="29" borderId="40" xfId="291" applyNumberFormat="1" applyFont="1" applyFill="1" applyBorder="1" applyAlignment="1">
      <alignment horizontal="center" vertical="center" shrinkToFit="1"/>
    </xf>
    <xf numFmtId="193" fontId="3" fillId="0" borderId="85" xfId="291" applyNumberFormat="1" applyFont="1" applyBorder="1" applyAlignment="1">
      <alignment vertical="center" shrinkToFit="1"/>
    </xf>
    <xf numFmtId="193" fontId="3" fillId="0" borderId="89" xfId="291" applyNumberFormat="1" applyFont="1" applyBorder="1" applyAlignment="1">
      <alignment vertical="center" shrinkToFit="1"/>
    </xf>
    <xf numFmtId="0" fontId="19" fillId="0" borderId="97" xfId="439" applyFont="1" applyBorder="1" applyAlignment="1">
      <alignment vertical="center" shrinkToFit="1"/>
    </xf>
    <xf numFmtId="195" fontId="36" fillId="0" borderId="23" xfId="440" applyNumberFormat="1" applyFont="1" applyBorder="1" applyAlignment="1">
      <alignment horizontal="right" vertical="center" shrinkToFit="1"/>
    </xf>
    <xf numFmtId="195" fontId="46" fillId="0" borderId="16" xfId="440" applyNumberFormat="1" applyFont="1" applyBorder="1" applyAlignment="1">
      <alignment horizontal="right" vertical="center" shrinkToFit="1"/>
    </xf>
    <xf numFmtId="195" fontId="46" fillId="0" borderId="22" xfId="440" applyNumberFormat="1" applyFont="1" applyBorder="1" applyAlignment="1">
      <alignment horizontal="right" vertical="center" shrinkToFit="1"/>
    </xf>
    <xf numFmtId="195" fontId="1" fillId="0" borderId="23" xfId="440" applyNumberFormat="1" applyFont="1" applyBorder="1" applyAlignment="1">
      <alignment horizontal="right" vertical="center" shrinkToFit="1"/>
    </xf>
    <xf numFmtId="195" fontId="1" fillId="0" borderId="16" xfId="440" applyNumberFormat="1" applyFont="1" applyBorder="1" applyAlignment="1">
      <alignment horizontal="right" vertical="center" shrinkToFit="1"/>
    </xf>
    <xf numFmtId="195" fontId="1" fillId="0" borderId="88" xfId="440" applyNumberFormat="1" applyFont="1" applyBorder="1" applyAlignment="1">
      <alignment horizontal="right" vertical="center" shrinkToFit="1"/>
    </xf>
    <xf numFmtId="195" fontId="1" fillId="0" borderId="38" xfId="440" applyNumberFormat="1" applyFont="1" applyBorder="1" applyAlignment="1">
      <alignment horizontal="right" vertical="center" shrinkToFit="1"/>
    </xf>
    <xf numFmtId="195" fontId="1" fillId="0" borderId="83" xfId="440" applyNumberFormat="1" applyFont="1" applyBorder="1" applyAlignment="1">
      <alignment horizontal="right" vertical="center" shrinkToFit="1"/>
    </xf>
    <xf numFmtId="195" fontId="37" fillId="0" borderId="38" xfId="441" applyNumberFormat="1" applyFont="1" applyBorder="1" applyAlignment="1" applyProtection="1">
      <alignment horizontal="right" vertical="center" shrinkToFit="1"/>
      <protection locked="0"/>
    </xf>
    <xf numFmtId="195" fontId="19" fillId="0" borderId="16" xfId="441" applyNumberFormat="1" applyFont="1" applyBorder="1" applyAlignment="1" applyProtection="1">
      <alignment horizontal="right" vertical="center" shrinkToFit="1"/>
      <protection locked="0"/>
    </xf>
    <xf numFmtId="195" fontId="19" fillId="0" borderId="82" xfId="441" applyNumberFormat="1" applyFont="1" applyBorder="1" applyAlignment="1" applyProtection="1">
      <alignment horizontal="right" vertical="center" shrinkToFit="1"/>
      <protection locked="0"/>
    </xf>
    <xf numFmtId="195" fontId="19" fillId="0" borderId="83" xfId="441" applyNumberFormat="1" applyFont="1" applyBorder="1" applyAlignment="1" applyProtection="1">
      <alignment horizontal="right" vertical="center" shrinkToFit="1"/>
      <protection locked="0"/>
    </xf>
    <xf numFmtId="195" fontId="37" fillId="0" borderId="38" xfId="0" applyNumberFormat="1" applyFont="1" applyBorder="1" applyAlignment="1" applyProtection="1">
      <alignment horizontal="right" vertical="center" shrinkToFit="1"/>
      <protection locked="0"/>
    </xf>
    <xf numFmtId="195" fontId="1" fillId="0" borderId="138" xfId="0" applyNumberFormat="1" applyFont="1" applyBorder="1" applyAlignment="1" applyProtection="1">
      <alignment horizontal="right" vertical="center" shrinkToFit="1"/>
      <protection locked="0"/>
    </xf>
    <xf numFmtId="195" fontId="1" fillId="0" borderId="82" xfId="0" applyNumberFormat="1" applyFont="1" applyBorder="1" applyAlignment="1" applyProtection="1">
      <alignment horizontal="right" vertical="center" shrinkToFit="1"/>
      <protection locked="0"/>
    </xf>
    <xf numFmtId="195" fontId="1" fillId="0" borderId="83" xfId="0" applyNumberFormat="1" applyFont="1" applyBorder="1" applyAlignment="1" applyProtection="1">
      <alignment horizontal="right" vertical="center" shrinkToFit="1"/>
      <protection locked="0"/>
    </xf>
    <xf numFmtId="195" fontId="38" fillId="0" borderId="49" xfId="441" applyNumberFormat="1" applyFont="1" applyBorder="1" applyAlignment="1">
      <alignment vertical="center" shrinkToFit="1"/>
    </xf>
    <xf numFmtId="195" fontId="38" fillId="0" borderId="90" xfId="441" applyNumberFormat="1" applyFont="1" applyBorder="1" applyAlignment="1">
      <alignment vertical="center" shrinkToFit="1"/>
    </xf>
    <xf numFmtId="3" fontId="50" fillId="0" borderId="49" xfId="439" applyNumberFormat="1" applyFont="1" applyBorder="1" applyAlignment="1">
      <alignment vertical="center" shrinkToFit="1"/>
    </xf>
    <xf numFmtId="3" fontId="50" fillId="0" borderId="68" xfId="439" applyNumberFormat="1" applyFont="1" applyBorder="1" applyAlignment="1">
      <alignment vertical="center" shrinkToFit="1"/>
    </xf>
    <xf numFmtId="189" fontId="38" fillId="0" borderId="95" xfId="291" applyNumberFormat="1" applyFont="1" applyBorder="1" applyAlignment="1">
      <alignment horizontal="center" vertical="center" shrinkToFit="1"/>
    </xf>
    <xf numFmtId="193" fontId="3" fillId="0" borderId="144" xfId="291" applyNumberFormat="1" applyFont="1" applyBorder="1" applyAlignment="1">
      <alignment vertical="center" shrinkToFit="1"/>
    </xf>
    <xf numFmtId="189" fontId="38" fillId="0" borderId="49" xfId="439" applyNumberFormat="1" applyFont="1" applyBorder="1" applyAlignment="1">
      <alignment vertical="center" shrinkToFit="1"/>
    </xf>
    <xf numFmtId="189" fontId="38" fillId="0" borderId="89" xfId="439" applyNumberFormat="1" applyFont="1" applyBorder="1" applyAlignment="1">
      <alignment vertical="center" shrinkToFit="1"/>
    </xf>
    <xf numFmtId="38" fontId="35" fillId="0" borderId="0" xfId="211" applyFont="1" applyFill="1" applyAlignment="1">
      <alignment vertical="center"/>
    </xf>
    <xf numFmtId="3" fontId="38" fillId="0" borderId="49" xfId="441" applyNumberFormat="1" applyFont="1" applyBorder="1" applyAlignment="1">
      <alignment vertical="center" shrinkToFit="1"/>
    </xf>
    <xf numFmtId="3" fontId="38" fillId="0" borderId="90" xfId="441" applyNumberFormat="1" applyFont="1" applyBorder="1" applyAlignment="1">
      <alignment horizontal="right" vertical="center" shrinkToFit="1"/>
    </xf>
    <xf numFmtId="189" fontId="38" fillId="0" borderId="51" xfId="439" applyNumberFormat="1" applyFont="1" applyBorder="1" applyAlignment="1">
      <alignment vertical="center" shrinkToFit="1"/>
    </xf>
    <xf numFmtId="189" fontId="38" fillId="0" borderId="81" xfId="439" applyNumberFormat="1" applyFont="1" applyBorder="1" applyAlignment="1">
      <alignment vertical="center" shrinkToFit="1"/>
    </xf>
    <xf numFmtId="3" fontId="38" fillId="0" borderId="91" xfId="441" applyNumberFormat="1" applyFont="1" applyBorder="1" applyAlignment="1">
      <alignment vertical="center" shrinkToFit="1"/>
    </xf>
    <xf numFmtId="3" fontId="38" fillId="0" borderId="92" xfId="441" applyNumberFormat="1" applyFont="1" applyBorder="1" applyAlignment="1">
      <alignment vertical="center"/>
    </xf>
    <xf numFmtId="0" fontId="3" fillId="0" borderId="0" xfId="0" applyFont="1" applyAlignment="1">
      <alignment horizontal="left" vertical="center"/>
    </xf>
    <xf numFmtId="194" fontId="3" fillId="0" borderId="0" xfId="0" applyNumberFormat="1" applyFont="1" applyAlignment="1">
      <alignment horizontal="center" vertical="center"/>
    </xf>
    <xf numFmtId="190" fontId="51" fillId="0" borderId="0" xfId="0" applyNumberFormat="1" applyFont="1">
      <alignment vertical="center"/>
    </xf>
    <xf numFmtId="192" fontId="19" fillId="0" borderId="63" xfId="439" applyNumberFormat="1" applyFont="1" applyBorder="1" applyAlignment="1">
      <alignment horizontal="centerContinuous" vertical="center" shrinkToFit="1"/>
    </xf>
    <xf numFmtId="0" fontId="44" fillId="0" borderId="106" xfId="439" applyFont="1" applyBorder="1" applyAlignment="1">
      <alignment vertical="center"/>
    </xf>
    <xf numFmtId="0" fontId="19" fillId="0" borderId="106" xfId="439" applyFont="1" applyBorder="1" applyAlignment="1">
      <alignment vertical="center"/>
    </xf>
    <xf numFmtId="0" fontId="19" fillId="0" borderId="106" xfId="439" applyFont="1" applyBorder="1" applyAlignment="1" applyProtection="1">
      <alignment horizontal="center" vertical="center"/>
      <protection locked="0"/>
    </xf>
    <xf numFmtId="188" fontId="19" fillId="0" borderId="106" xfId="439" applyNumberFormat="1" applyFont="1" applyBorder="1" applyAlignment="1" applyProtection="1">
      <alignment vertical="center"/>
      <protection locked="0"/>
    </xf>
    <xf numFmtId="0" fontId="35" fillId="0" borderId="15" xfId="0" applyFont="1" applyBorder="1" applyAlignment="1" applyProtection="1">
      <alignment horizontal="center" vertical="top" wrapText="1"/>
      <protection locked="0"/>
    </xf>
    <xf numFmtId="193" fontId="30" fillId="0" borderId="76" xfId="291" applyNumberFormat="1" applyFont="1" applyBorder="1" applyAlignment="1">
      <alignment vertical="center" shrinkToFit="1"/>
    </xf>
    <xf numFmtId="193" fontId="3" fillId="28" borderId="141" xfId="291" applyNumberFormat="1" applyFont="1" applyFill="1" applyBorder="1" applyAlignment="1">
      <alignment vertical="center" shrinkToFit="1"/>
    </xf>
    <xf numFmtId="192" fontId="35" fillId="30" borderId="0" xfId="291" applyNumberFormat="1" applyFont="1" applyFill="1" applyAlignment="1">
      <alignment horizontal="center" vertical="center" shrinkToFit="1"/>
    </xf>
    <xf numFmtId="191" fontId="35" fillId="28" borderId="40" xfId="291" applyNumberFormat="1" applyFont="1" applyFill="1" applyBorder="1" applyAlignment="1">
      <alignment horizontal="center" vertical="center" shrinkToFit="1"/>
    </xf>
    <xf numFmtId="191" fontId="35" fillId="30" borderId="76" xfId="291" applyNumberFormat="1" applyFont="1" applyFill="1" applyBorder="1" applyAlignment="1">
      <alignment horizontal="center" vertical="center" shrinkToFit="1"/>
    </xf>
    <xf numFmtId="191" fontId="35" fillId="30" borderId="66" xfId="291" applyNumberFormat="1" applyFont="1" applyFill="1" applyBorder="1" applyAlignment="1">
      <alignment horizontal="center" vertical="center" shrinkToFit="1"/>
    </xf>
    <xf numFmtId="193" fontId="3" fillId="29" borderId="118" xfId="291" applyNumberFormat="1" applyFont="1" applyFill="1" applyBorder="1" applyAlignment="1">
      <alignment vertical="center" shrinkToFit="1"/>
    </xf>
    <xf numFmtId="0" fontId="19" fillId="29" borderId="67" xfId="439" applyFont="1" applyFill="1" applyBorder="1" applyAlignment="1">
      <alignment horizontal="center" vertical="center" shrinkToFit="1"/>
    </xf>
    <xf numFmtId="0" fontId="19" fillId="29" borderId="81" xfId="439" applyFont="1" applyFill="1" applyBorder="1" applyAlignment="1">
      <alignment horizontal="center" vertical="center" shrinkToFit="1"/>
    </xf>
    <xf numFmtId="3" fontId="38" fillId="30" borderId="106" xfId="439" applyNumberFormat="1" applyFont="1" applyFill="1" applyBorder="1" applyAlignment="1">
      <alignment vertical="center" shrinkToFit="1"/>
    </xf>
    <xf numFmtId="189" fontId="38" fillId="0" borderId="64" xfId="291" applyNumberFormat="1" applyFont="1" applyBorder="1" applyAlignment="1">
      <alignment vertical="center" shrinkToFit="1"/>
    </xf>
    <xf numFmtId="189" fontId="38" fillId="0" borderId="100" xfId="291" applyNumberFormat="1" applyFont="1" applyBorder="1" applyAlignment="1">
      <alignment vertical="center" shrinkToFit="1"/>
    </xf>
    <xf numFmtId="189" fontId="38" fillId="29" borderId="49" xfId="291" applyNumberFormat="1" applyFont="1" applyFill="1" applyBorder="1" applyAlignment="1">
      <alignment vertical="center" shrinkToFit="1"/>
    </xf>
    <xf numFmtId="189" fontId="38" fillId="29" borderId="71" xfId="291" applyNumberFormat="1" applyFont="1" applyFill="1" applyBorder="1" applyAlignment="1">
      <alignment vertical="center" shrinkToFit="1"/>
    </xf>
    <xf numFmtId="3" fontId="52" fillId="0" borderId="49" xfId="439" applyNumberFormat="1" applyFont="1" applyBorder="1" applyAlignment="1">
      <alignment vertical="center" shrinkToFit="1"/>
    </xf>
    <xf numFmtId="3" fontId="52" fillId="0" borderId="68" xfId="439" applyNumberFormat="1" applyFont="1" applyBorder="1" applyAlignment="1">
      <alignment vertical="center" shrinkToFit="1"/>
    </xf>
    <xf numFmtId="189" fontId="38" fillId="0" borderId="65" xfId="291" applyNumberFormat="1" applyFont="1" applyBorder="1" applyAlignment="1">
      <alignment vertical="center" shrinkToFit="1"/>
    </xf>
    <xf numFmtId="0" fontId="19" fillId="0" borderId="22" xfId="439" applyFont="1" applyBorder="1" applyAlignment="1">
      <alignment vertical="center"/>
    </xf>
    <xf numFmtId="189" fontId="38" fillId="0" borderId="113" xfId="291" applyNumberFormat="1" applyFont="1" applyBorder="1" applyAlignment="1">
      <alignment vertical="center" shrinkToFit="1"/>
    </xf>
    <xf numFmtId="189" fontId="38" fillId="0" borderId="91" xfId="291" applyNumberFormat="1" applyFont="1" applyBorder="1" applyAlignment="1">
      <alignment vertical="center" shrinkToFit="1"/>
    </xf>
    <xf numFmtId="3" fontId="1" fillId="0" borderId="93" xfId="439" applyNumberFormat="1" applyFont="1" applyBorder="1" applyAlignment="1">
      <alignment horizontal="center" vertical="center" shrinkToFit="1"/>
    </xf>
    <xf numFmtId="189" fontId="38" fillId="0" borderId="104" xfId="291" applyNumberFormat="1" applyFont="1" applyBorder="1" applyAlignment="1">
      <alignment vertical="center" shrinkToFit="1"/>
    </xf>
    <xf numFmtId="189" fontId="38" fillId="0" borderId="119" xfId="291" applyNumberFormat="1" applyFont="1" applyBorder="1" applyAlignment="1">
      <alignment vertical="center" shrinkToFit="1"/>
    </xf>
    <xf numFmtId="38" fontId="38" fillId="29" borderId="113" xfId="211" applyFont="1" applyFill="1" applyBorder="1">
      <alignment vertical="center"/>
    </xf>
    <xf numFmtId="196" fontId="3" fillId="0" borderId="58" xfId="0" applyNumberFormat="1" applyFont="1" applyBorder="1">
      <alignment vertical="center"/>
    </xf>
    <xf numFmtId="196" fontId="3" fillId="0" borderId="59" xfId="0" applyNumberFormat="1" applyFont="1" applyBorder="1">
      <alignment vertical="center"/>
    </xf>
    <xf numFmtId="196" fontId="3" fillId="0" borderId="123" xfId="0" applyNumberFormat="1" applyFont="1" applyBorder="1">
      <alignment vertical="center"/>
    </xf>
    <xf numFmtId="3" fontId="35" fillId="0" borderId="36" xfId="291" applyNumberFormat="1" applyFont="1" applyBorder="1" applyAlignment="1">
      <alignment vertical="center" shrinkToFit="1"/>
    </xf>
    <xf numFmtId="192" fontId="35" fillId="29" borderId="79" xfId="291" applyNumberFormat="1" applyFont="1" applyFill="1" applyBorder="1" applyAlignment="1">
      <alignment horizontal="center" vertical="center" shrinkToFit="1"/>
    </xf>
    <xf numFmtId="193" fontId="3" fillId="0" borderId="80" xfId="291" applyNumberFormat="1" applyFont="1" applyBorder="1" applyAlignment="1">
      <alignment vertical="center" shrinkToFit="1"/>
    </xf>
    <xf numFmtId="193" fontId="3" fillId="0" borderId="58" xfId="291" applyNumberFormat="1" applyFont="1" applyBorder="1" applyAlignment="1">
      <alignment vertical="center" shrinkToFit="1"/>
    </xf>
    <xf numFmtId="193" fontId="3" fillId="0" borderId="105" xfId="291" applyNumberFormat="1" applyFont="1" applyBorder="1" applyAlignment="1">
      <alignment vertical="center" shrinkToFit="1"/>
    </xf>
    <xf numFmtId="192" fontId="35" fillId="28" borderId="79" xfId="291" applyNumberFormat="1" applyFont="1" applyFill="1" applyBorder="1" applyAlignment="1">
      <alignment horizontal="center" vertical="center" shrinkToFit="1"/>
    </xf>
    <xf numFmtId="193" fontId="30" fillId="0" borderId="40" xfId="291" applyNumberFormat="1" applyFont="1" applyBorder="1" applyAlignment="1">
      <alignment vertical="center" shrinkToFit="1"/>
    </xf>
    <xf numFmtId="0" fontId="31" fillId="0" borderId="0" xfId="440" applyFont="1" applyAlignment="1">
      <alignment horizontal="center" vertical="center"/>
    </xf>
    <xf numFmtId="0" fontId="35" fillId="0" borderId="23" xfId="440" applyFont="1" applyBorder="1" applyAlignment="1">
      <alignment horizontal="center" vertical="center" shrinkToFit="1"/>
    </xf>
    <xf numFmtId="0" fontId="35" fillId="0" borderId="142" xfId="440" applyFont="1" applyBorder="1" applyAlignment="1">
      <alignment horizontal="center" vertical="center" shrinkToFit="1"/>
    </xf>
    <xf numFmtId="0" fontId="35" fillId="0" borderId="140" xfId="440" applyFont="1" applyBorder="1" applyAlignment="1">
      <alignment horizontal="center" vertical="center" shrinkToFit="1"/>
    </xf>
    <xf numFmtId="0" fontId="35" fillId="0" borderId="36" xfId="440" applyFont="1" applyBorder="1" applyAlignment="1">
      <alignment horizontal="center" vertical="center" shrinkToFit="1"/>
    </xf>
    <xf numFmtId="0" fontId="33" fillId="0" borderId="11" xfId="440" applyFont="1" applyBorder="1" applyAlignment="1">
      <alignment horizontal="center" vertical="center" shrinkToFit="1"/>
    </xf>
    <xf numFmtId="0" fontId="33" fillId="0" borderId="13" xfId="440" applyFont="1" applyBorder="1" applyAlignment="1">
      <alignment horizontal="center" vertical="center" shrinkToFit="1"/>
    </xf>
    <xf numFmtId="0" fontId="33" fillId="0" borderId="12" xfId="440" applyFont="1" applyBorder="1" applyAlignment="1">
      <alignment horizontal="center" vertical="center" shrinkToFit="1"/>
    </xf>
    <xf numFmtId="0" fontId="32" fillId="25" borderId="16" xfId="440" applyFont="1" applyFill="1" applyBorder="1" applyAlignment="1">
      <alignment horizontal="center" vertical="center" shrinkToFit="1"/>
    </xf>
    <xf numFmtId="0" fontId="32" fillId="25" borderId="102" xfId="440" applyFont="1" applyFill="1" applyBorder="1" applyAlignment="1">
      <alignment horizontal="center" vertical="center" shrinkToFit="1"/>
    </xf>
    <xf numFmtId="0" fontId="32" fillId="25" borderId="88" xfId="440" applyFont="1" applyFill="1" applyBorder="1" applyAlignment="1">
      <alignment horizontal="center" vertical="center" wrapText="1" shrinkToFit="1"/>
    </xf>
    <xf numFmtId="0" fontId="32" fillId="25" borderId="126" xfId="440" applyFont="1" applyFill="1" applyBorder="1" applyAlignment="1">
      <alignment horizontal="center" vertical="center" shrinkToFit="1"/>
    </xf>
    <xf numFmtId="0" fontId="33" fillId="0" borderId="14" xfId="440" applyFont="1" applyBorder="1" applyAlignment="1">
      <alignment horizontal="center" vertical="center" shrinkToFit="1"/>
    </xf>
    <xf numFmtId="0" fontId="33" fillId="0" borderId="0" xfId="440" applyFont="1" applyAlignment="1">
      <alignment horizontal="center" vertical="center" shrinkToFit="1"/>
    </xf>
    <xf numFmtId="0" fontId="38" fillId="0" borderId="0" xfId="441" applyFont="1" applyAlignment="1">
      <alignment horizontal="left" vertical="center" wrapText="1"/>
    </xf>
    <xf numFmtId="0" fontId="31" fillId="0" borderId="0" xfId="0" applyFont="1" applyAlignment="1">
      <alignment horizontal="center" vertical="center"/>
    </xf>
    <xf numFmtId="0" fontId="19" fillId="0" borderId="70" xfId="439" applyFont="1" applyBorder="1" applyAlignment="1">
      <alignment horizontal="center" vertical="center" shrinkToFit="1"/>
    </xf>
    <xf numFmtId="0" fontId="19" fillId="0" borderId="73" xfId="439" applyFont="1" applyBorder="1" applyAlignment="1">
      <alignment horizontal="center" vertical="center" shrinkToFit="1"/>
    </xf>
    <xf numFmtId="191" fontId="19" fillId="0" borderId="70" xfId="439" applyNumberFormat="1" applyFont="1" applyBorder="1" applyAlignment="1">
      <alignment horizontal="center" vertical="center" shrinkToFit="1"/>
    </xf>
    <xf numFmtId="191" fontId="19" fillId="0" borderId="73" xfId="439" applyNumberFormat="1" applyFont="1" applyBorder="1" applyAlignment="1">
      <alignment horizontal="center" vertical="center" shrinkToFit="1"/>
    </xf>
    <xf numFmtId="191" fontId="19" fillId="29" borderId="70" xfId="439" applyNumberFormat="1" applyFont="1" applyFill="1" applyBorder="1" applyAlignment="1">
      <alignment horizontal="center" vertical="center" shrinkToFit="1"/>
    </xf>
    <xf numFmtId="191" fontId="19" fillId="29" borderId="73" xfId="439" applyNumberFormat="1" applyFont="1" applyFill="1" applyBorder="1" applyAlignment="1">
      <alignment horizontal="center" vertical="center" shrinkToFit="1"/>
    </xf>
    <xf numFmtId="0" fontId="53" fillId="0" borderId="0" xfId="439" applyFont="1" applyAlignment="1">
      <alignment horizontal="center" vertical="center"/>
    </xf>
    <xf numFmtId="0" fontId="19" fillId="0" borderId="97" xfId="439" applyFont="1" applyBorder="1" applyAlignment="1">
      <alignment horizontal="right" vertical="center" shrinkToFit="1"/>
    </xf>
    <xf numFmtId="0" fontId="19" fillId="27" borderId="70" xfId="439" applyFont="1" applyFill="1" applyBorder="1" applyAlignment="1">
      <alignment horizontal="center" vertical="center" shrinkToFit="1"/>
    </xf>
    <xf numFmtId="0" fontId="19" fillId="27" borderId="73" xfId="439" applyFont="1" applyFill="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75">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9" tint="0.39994506668294322"/>
        </patternFill>
      </fill>
    </dxf>
    <dxf>
      <fill>
        <patternFill>
          <bgColor theme="9" tint="0.39994506668294322"/>
        </patternFill>
      </fill>
    </dxf>
    <dxf>
      <fill>
        <patternFill>
          <bgColor theme="9" tint="0.5999633777886288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ont>
        <color rgb="FFFF0000"/>
      </font>
    </dxf>
    <dxf>
      <font>
        <color rgb="FFFF0000"/>
      </font>
    </dxf>
    <dxf>
      <font>
        <color rgb="FFFF0000"/>
      </font>
    </dxf>
    <dxf>
      <font>
        <color rgb="FFFF0000"/>
      </font>
    </dxf>
    <dxf>
      <fill>
        <patternFill>
          <bgColor rgb="FFFFFF00"/>
        </patternFill>
      </fill>
    </dxf>
  </dxfs>
  <tableStyles count="0" defaultTableStyle="TableStyleMedium9" defaultPivotStyle="PivotStyleLight16"/>
  <colors>
    <mruColors>
      <color rgb="FFB7DEE8"/>
      <color rgb="FF0000CC"/>
      <color rgb="FFFFFF99"/>
      <color rgb="FFFFFFFF"/>
      <color rgb="FFFFCC99"/>
      <color rgb="FFE4DFE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calcChain" Target="calcChain.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a:t>
            </a:r>
            <a:r>
              <a:rPr lang="ja-JP" altLang="en-US" sz="1600" b="0" i="0" baseline="0">
                <a:effectLst/>
                <a:latin typeface="+mj-ea"/>
                <a:ea typeface="+mj-ea"/>
              </a:rPr>
              <a:t>令和元</a:t>
            </a:r>
            <a:r>
              <a:rPr lang="ja-JP" altLang="ja-JP" sz="1600" b="0" i="0" baseline="0">
                <a:effectLst/>
                <a:latin typeface="+mj-ea"/>
                <a:ea typeface="+mj-ea"/>
              </a:rPr>
              <a:t>年度～</a:t>
            </a:r>
            <a:r>
              <a:rPr lang="ja-JP" altLang="en-US" sz="1600" b="0" i="0" baseline="0">
                <a:effectLst/>
                <a:latin typeface="+mj-ea"/>
                <a:ea typeface="+mj-ea"/>
              </a:rPr>
              <a:t>令和５年</a:t>
            </a:r>
            <a:r>
              <a:rPr lang="ja-JP" altLang="ja-JP" sz="1600" b="0" i="0" baseline="0">
                <a:effectLst/>
                <a:latin typeface="+mj-ea"/>
                <a:ea typeface="+mj-ea"/>
              </a:rPr>
              <a:t>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'グラフ（年度・暦年）'!$A$19</c:f>
              <c:strCache>
                <c:ptCount val="1"/>
                <c:pt idx="0">
                  <c:v>平成30年度</c:v>
                </c:pt>
              </c:strCache>
            </c:strRef>
          </c:tx>
          <c:spPr>
            <a:solidFill>
              <a:srgbClr val="99CCFF"/>
            </a:solid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#,##0.0_);[Red]\(#,##0.0\)</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08DA-44CD-997A-5B3605E4E2C9}"/>
            </c:ext>
          </c:extLst>
        </c:ser>
        <c:ser>
          <c:idx val="1"/>
          <c:order val="1"/>
          <c:tx>
            <c:strRef>
              <c:f>'グラフ（年度・暦年）'!$A$20</c:f>
              <c:strCache>
                <c:ptCount val="1"/>
                <c:pt idx="0">
                  <c:v>令和元年度</c:v>
                </c:pt>
              </c:strCache>
            </c:strRef>
          </c:tx>
          <c:spPr>
            <a:pattFill prst="dkUpDiag">
              <a:fgClr>
                <a:srgbClr val="008080"/>
              </a:fgClr>
              <a:bgClr>
                <a:srgbClr val="FFFFFF"/>
              </a:bgClr>
            </a:patt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'グラフ（年度・暦年）'!$B$20:$M$20</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08DA-44CD-997A-5B3605E4E2C9}"/>
            </c:ext>
          </c:extLst>
        </c:ser>
        <c:ser>
          <c:idx val="2"/>
          <c:order val="2"/>
          <c:tx>
            <c:strRef>
              <c:f>'グラフ（年度・暦年）'!$A$21</c:f>
              <c:strCache>
                <c:ptCount val="1"/>
                <c:pt idx="0">
                  <c:v>令和２年度</c:v>
                </c:pt>
              </c:strCache>
            </c:strRef>
          </c:tx>
          <c:spPr>
            <a:solidFill>
              <a:srgbClr val="3366FF"/>
            </a:solid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'グラフ（年度・暦年）'!$B$21:$M$21</c:f>
              <c:numCache>
                <c:formatCode>#,##0.0_ </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08DA-44CD-997A-5B3605E4E2C9}"/>
            </c:ext>
          </c:extLst>
        </c:ser>
        <c:ser>
          <c:idx val="3"/>
          <c:order val="3"/>
          <c:tx>
            <c:strRef>
              <c:f>'グラフ（年度・暦年）'!$A$22</c:f>
              <c:strCache>
                <c:ptCount val="1"/>
                <c:pt idx="0">
                  <c:v>令和３年度</c:v>
                </c:pt>
              </c:strCache>
            </c:strRef>
          </c:tx>
          <c:spPr>
            <a:pattFill prst="dkUpDiag">
              <a:fgClr>
                <a:srgbClr val="666699"/>
              </a:fgClr>
              <a:bgClr>
                <a:srgbClr val="FFFFFF"/>
              </a:bgClr>
            </a:patt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'グラフ（年度・暦年）'!$B$22:$M$22</c:f>
              <c:numCache>
                <c:formatCode>#,##0.0_ </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08DA-44CD-997A-5B3605E4E2C9}"/>
            </c:ext>
          </c:extLst>
        </c:ser>
        <c:ser>
          <c:idx val="4"/>
          <c:order val="4"/>
          <c:tx>
            <c:strRef>
              <c:f>'グラフ（年度・暦年）'!$A$23</c:f>
              <c:strCache>
                <c:ptCount val="1"/>
                <c:pt idx="0">
                  <c:v>令和４年度</c:v>
                </c:pt>
              </c:strCache>
            </c:strRef>
          </c:tx>
          <c:spPr>
            <a:solidFill>
              <a:srgbClr val="FF0000"/>
            </a:solidFill>
            <a:ln w="3175">
              <a:solidFill>
                <a:srgbClr val="000000"/>
              </a:solidFill>
              <a:prstDash val="solid"/>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'グラフ（年度・暦年）'!$B$23:$M$23</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4-08DA-44CD-997A-5B3605E4E2C9}"/>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23906094448973098"/>
          <c:y val="0.9321006938909967"/>
          <c:w val="0.52081132334445501"/>
          <c:h val="6.789930610900342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'[16]グラフ（国内客年度・暦年）'!$Q$18</c:f>
              <c:strCache>
                <c:ptCount val="1"/>
                <c:pt idx="0">
                  <c:v>令和２年</c:v>
                </c:pt>
              </c:strCache>
            </c:strRef>
          </c:tx>
          <c:spPr>
            <a:solidFill>
              <a:srgbClr val="FFCC99"/>
            </a:solid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'[16]グラフ（国内客年度・暦年）'!$R$18:$AC$18</c:f>
              <c:numCache>
                <c:formatCode>General</c:formatCode>
                <c:ptCount val="12"/>
                <c:pt idx="0">
                  <c:v>534.29999999999995</c:v>
                </c:pt>
                <c:pt idx="1">
                  <c:v>529.9</c:v>
                </c:pt>
                <c:pt idx="2">
                  <c:v>393.9</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0-D256-4799-954D-ABD1B0C42D2A}"/>
            </c:ext>
          </c:extLst>
        </c:ser>
        <c:ser>
          <c:idx val="2"/>
          <c:order val="1"/>
          <c:tx>
            <c:strRef>
              <c:f>'[16]グラフ（国内客年度・暦年）'!$Q$19</c:f>
              <c:strCache>
                <c:ptCount val="1"/>
                <c:pt idx="0">
                  <c:v>令和３年</c:v>
                </c:pt>
              </c:strCache>
            </c:strRef>
          </c:tx>
          <c:spPr>
            <a:pattFill prst="dkUpDiag">
              <a:fgClr>
                <a:srgbClr val="FFCC00"/>
              </a:fgClr>
              <a:bgClr>
                <a:srgbClr val="FFFFFF"/>
              </a:bgClr>
            </a:patt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'[16]グラフ（国内客年度・暦年）'!$R$19:$AC$19</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1-D256-4799-954D-ABD1B0C42D2A}"/>
            </c:ext>
          </c:extLst>
        </c:ser>
        <c:ser>
          <c:idx val="3"/>
          <c:order val="2"/>
          <c:tx>
            <c:strRef>
              <c:f>'[16]グラフ（国内客年度・暦年）'!$Q$20</c:f>
              <c:strCache>
                <c:ptCount val="1"/>
                <c:pt idx="0">
                  <c:v>令和４年</c:v>
                </c:pt>
              </c:strCache>
            </c:strRef>
          </c:tx>
          <c:spPr>
            <a:solidFill>
              <a:srgbClr val="FF9900"/>
            </a:solid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'[16]グラフ（国内客年度・暦年）'!$R$20:$AC$20</c:f>
              <c:numCache>
                <c:formatCode>General</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D256-4799-954D-ABD1B0C42D2A}"/>
            </c:ext>
          </c:extLst>
        </c:ser>
        <c:ser>
          <c:idx val="4"/>
          <c:order val="3"/>
          <c:tx>
            <c:strRef>
              <c:f>'[16]グラフ（国内客年度・暦年）'!$Q$21</c:f>
              <c:strCache>
                <c:ptCount val="1"/>
                <c:pt idx="0">
                  <c:v>令和５年</c:v>
                </c:pt>
              </c:strCache>
            </c:strRef>
          </c:tx>
          <c:spPr>
            <a:pattFill prst="dkUpDiag">
              <a:fgClr>
                <a:srgbClr val="FF6600"/>
              </a:fgClr>
              <a:bgClr>
                <a:srgbClr val="FFFFFF"/>
              </a:bgClr>
            </a:patt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'[16]グラフ（国内客年度・暦年）'!$R$21:$AC$21</c:f>
              <c:numCache>
                <c:formatCode>General</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D256-4799-954D-ABD1B0C42D2A}"/>
            </c:ext>
          </c:extLst>
        </c:ser>
        <c:ser>
          <c:idx val="0"/>
          <c:order val="4"/>
          <c:tx>
            <c:strRef>
              <c:f>'[16]グラフ（国内客年度・暦年）'!$Q$22</c:f>
              <c:strCache>
                <c:ptCount val="1"/>
                <c:pt idx="0">
                  <c:v>令和６年</c:v>
                </c:pt>
              </c:strCache>
            </c:strRef>
          </c:tx>
          <c:spPr>
            <a:solidFill>
              <a:srgbClr val="FF0000"/>
            </a:solidFill>
            <a:ln w="3175">
              <a:solidFill>
                <a:srgbClr val="000000"/>
              </a:solidFill>
              <a:prstDash val="solid"/>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'[16]グラフ（国内客年度・暦年）'!$R$22:$AC$22</c:f>
              <c:numCache>
                <c:formatCode>General</c:formatCode>
                <c:ptCount val="12"/>
                <c:pt idx="0">
                  <c:v>508.8</c:v>
                </c:pt>
                <c:pt idx="1">
                  <c:v>574.4</c:v>
                </c:pt>
                <c:pt idx="2">
                  <c:v>681</c:v>
                </c:pt>
                <c:pt idx="3">
                  <c:v>593.4</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D256-4799-954D-ABD1B0C42D2A}"/>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'[15]グラフ（国内客年度・暦年）'!$A$18</c:f>
              <c:strCache>
                <c:ptCount val="1"/>
                <c:pt idx="0">
                  <c:v>平成30年度</c:v>
                </c:pt>
              </c:strCache>
            </c:strRef>
          </c:tx>
          <c:spPr>
            <a:solidFill>
              <a:srgbClr val="FFCC99"/>
            </a:solid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'[15]グラフ（国内客年度・暦年）'!$B$18:$M$18</c:f>
              <c:numCache>
                <c:formatCode>General</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5C0D-4C7A-83D7-1C43C5FCB6C2}"/>
            </c:ext>
          </c:extLst>
        </c:ser>
        <c:ser>
          <c:idx val="2"/>
          <c:order val="1"/>
          <c:tx>
            <c:strRef>
              <c:f>'[15]グラフ（国内客年度・暦年）'!$A$19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'[15]グラフ（国内客年度・暦年）'!$B$19:$M$19</c:f>
              <c:numCache>
                <c:formatCode>General</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5C0D-4C7A-83D7-1C43C5FCB6C2}"/>
            </c:ext>
          </c:extLst>
        </c:ser>
        <c:ser>
          <c:idx val="3"/>
          <c:order val="2"/>
          <c:tx>
            <c:strRef>
              <c:f>'[15]グラフ（国内客年度・暦年）'!$A$22</c:f>
              <c:strCache>
                <c:ptCount val="1"/>
                <c:pt idx="0">
                  <c:v>令和４年度</c:v>
                </c:pt>
              </c:strCache>
            </c:strRef>
          </c:tx>
          <c:spPr>
            <a:solidFill>
              <a:srgbClr val="FF9900"/>
            </a:solid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'[15]グラフ（国内客年度・暦年）'!$B$22:$M$22</c:f>
              <c:numCache>
                <c:formatCode>General</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2-5C0D-4C7A-83D7-1C43C5FCB6C2}"/>
            </c:ext>
          </c:extLst>
        </c:ser>
        <c:ser>
          <c:idx val="4"/>
          <c:order val="3"/>
          <c:tx>
            <c:strRef>
              <c:f>'[15]グラフ（国内客年度・暦年）'!$A$23</c:f>
              <c:strCache>
                <c:ptCount val="1"/>
                <c:pt idx="0">
                  <c:v>令和５年度</c:v>
                </c:pt>
              </c:strCache>
            </c:strRef>
          </c:tx>
          <c:spPr>
            <a:pattFill prst="dkUpDiag">
              <a:fgClr>
                <a:srgbClr val="FF6600"/>
              </a:fgClr>
              <a:bgClr>
                <a:srgbClr val="FFFFFF"/>
              </a:bgClr>
            </a:patt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'[15]グラフ（国内客年度・暦年）'!$B$23:$M$23</c:f>
              <c:numCache>
                <c:formatCode>General</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3-5C0D-4C7A-83D7-1C43C5FCB6C2}"/>
            </c:ext>
          </c:extLst>
        </c:ser>
        <c:ser>
          <c:idx val="0"/>
          <c:order val="4"/>
          <c:tx>
            <c:strRef>
              <c:f>'[15]グラフ（国内客年度・暦年）'!$A$24</c:f>
              <c:strCache>
                <c:ptCount val="1"/>
                <c:pt idx="0">
                  <c:v>令和６年度</c:v>
                </c:pt>
              </c:strCache>
            </c:strRef>
          </c:tx>
          <c:spPr>
            <a:solidFill>
              <a:srgbClr val="FF0000"/>
            </a:solidFill>
            <a:ln w="3175">
              <a:solidFill>
                <a:srgbClr val="000000"/>
              </a:solidFill>
              <a:prstDash val="solid"/>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'[15]グラフ（国内客年度・暦年）'!$B$24:$M$24</c:f>
              <c:numCache>
                <c:formatCode>General</c:formatCode>
                <c:ptCount val="12"/>
                <c:pt idx="0">
                  <c:v>593.4</c:v>
                </c:pt>
              </c:numCache>
            </c:numRef>
          </c:val>
          <c:extLst>
            <c:ext xmlns:c16="http://schemas.microsoft.com/office/drawing/2014/chart" uri="{C3380CC4-5D6E-409C-BE32-E72D297353CC}">
              <c16:uniqueId val="{00000004-5C0D-4C7A-83D7-1C43C5FCB6C2}"/>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'[15]グラフ（国内客年度・暦年）'!$Q$18</c:f>
              <c:strCache>
                <c:ptCount val="1"/>
                <c:pt idx="0">
                  <c:v>平成30年</c:v>
                </c:pt>
              </c:strCache>
            </c:strRef>
          </c:tx>
          <c:spPr>
            <a:solidFill>
              <a:srgbClr val="FFCC99"/>
            </a:solid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'[15]グラフ（国内客年度・暦年）'!$R$18:$AC$18</c:f>
              <c:numCache>
                <c:formatCode>General</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06F0-4798-B77C-2F0CB17695FA}"/>
            </c:ext>
          </c:extLst>
        </c:ser>
        <c:ser>
          <c:idx val="2"/>
          <c:order val="1"/>
          <c:tx>
            <c:strRef>
              <c:f>'[15]グラフ（国内客年度・暦年）'!$Q$19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'[15]グラフ（国内客年度・暦年）'!$R$19:$AC$19</c:f>
              <c:numCache>
                <c:formatCode>General</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06F0-4798-B77C-2F0CB17695FA}"/>
            </c:ext>
          </c:extLst>
        </c:ser>
        <c:ser>
          <c:idx val="3"/>
          <c:order val="2"/>
          <c:tx>
            <c:strRef>
              <c:f>'[15]グラフ（国内客年度・暦年）'!$Q$22</c:f>
              <c:strCache>
                <c:ptCount val="1"/>
                <c:pt idx="0">
                  <c:v>令和４年</c:v>
                </c:pt>
              </c:strCache>
            </c:strRef>
          </c:tx>
          <c:spPr>
            <a:solidFill>
              <a:srgbClr val="FF9900"/>
            </a:solid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'[15]グラフ（国内客年度・暦年）'!$R$22:$AC$22</c:f>
              <c:numCache>
                <c:formatCode>General</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06F0-4798-B77C-2F0CB17695FA}"/>
            </c:ext>
          </c:extLst>
        </c:ser>
        <c:ser>
          <c:idx val="4"/>
          <c:order val="3"/>
          <c:tx>
            <c:strRef>
              <c:f>'[15]グラフ（国内客年度・暦年）'!$Q$23</c:f>
              <c:strCache>
                <c:ptCount val="1"/>
                <c:pt idx="0">
                  <c:v>令和５年</c:v>
                </c:pt>
              </c:strCache>
            </c:strRef>
          </c:tx>
          <c:spPr>
            <a:pattFill prst="dkUpDiag">
              <a:fgClr>
                <a:srgbClr val="FF6600"/>
              </a:fgClr>
              <a:bgClr>
                <a:srgbClr val="FFFFFF"/>
              </a:bgClr>
            </a:patt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'[15]グラフ（国内客年度・暦年）'!$R$23:$AC$23</c:f>
              <c:numCache>
                <c:formatCode>General</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06F0-4798-B77C-2F0CB17695FA}"/>
            </c:ext>
          </c:extLst>
        </c:ser>
        <c:ser>
          <c:idx val="0"/>
          <c:order val="4"/>
          <c:tx>
            <c:strRef>
              <c:f>'[15]グラフ（国内客年度・暦年）'!$Q$24</c:f>
              <c:strCache>
                <c:ptCount val="1"/>
                <c:pt idx="0">
                  <c:v>令和６年</c:v>
                </c:pt>
              </c:strCache>
            </c:strRef>
          </c:tx>
          <c:spPr>
            <a:solidFill>
              <a:srgbClr val="FF0000"/>
            </a:solidFill>
            <a:ln w="3175">
              <a:solidFill>
                <a:srgbClr val="000000"/>
              </a:solidFill>
              <a:prstDash val="solid"/>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'[15]グラフ（国内客年度・暦年）'!$R$24:$AC$24</c:f>
              <c:numCache>
                <c:formatCode>General</c:formatCode>
                <c:ptCount val="12"/>
                <c:pt idx="0">
                  <c:v>508.8</c:v>
                </c:pt>
                <c:pt idx="1">
                  <c:v>574.4</c:v>
                </c:pt>
                <c:pt idx="2">
                  <c:v>681</c:v>
                </c:pt>
                <c:pt idx="3">
                  <c:v>593.4</c:v>
                </c:pt>
              </c:numCache>
            </c:numRef>
          </c:val>
          <c:extLst>
            <c:ext xmlns:c16="http://schemas.microsoft.com/office/drawing/2014/chart" uri="{C3380CC4-5D6E-409C-BE32-E72D297353CC}">
              <c16:uniqueId val="{00000004-06F0-4798-B77C-2F0CB17695FA}"/>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令和５</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'グラフ（外国客年度・暦年）'!$A$18</c:f>
              <c:strCache>
                <c:ptCount val="1"/>
                <c:pt idx="0">
                  <c:v>平成30年度</c:v>
                </c:pt>
              </c:strCache>
            </c:strRef>
          </c:tx>
          <c:spPr>
            <a:solidFill>
              <a:srgbClr val="FFCC99"/>
            </a:solid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D203-44D5-BBF8-E68F22E042A1}"/>
            </c:ext>
          </c:extLst>
        </c:ser>
        <c:ser>
          <c:idx val="2"/>
          <c:order val="1"/>
          <c:tx>
            <c:strRef>
              <c:f>'グラフ（外国客年度・暦年）'!$A$19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D203-44D5-BBF8-E68F22E042A1}"/>
            </c:ext>
          </c:extLst>
        </c:ser>
        <c:ser>
          <c:idx val="3"/>
          <c:order val="2"/>
          <c:tx>
            <c:strRef>
              <c:f>'グラフ（外国客年度・暦年）'!$A$20</c:f>
              <c:strCache>
                <c:ptCount val="1"/>
                <c:pt idx="0">
                  <c:v>令和２年度</c:v>
                </c:pt>
              </c:strCache>
            </c:strRef>
          </c:tx>
          <c:spPr>
            <a:solidFill>
              <a:srgbClr val="FF9900"/>
            </a:solid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'グラフ（外国客年度・暦年）'!$B$20:$M$20</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D203-44D5-BBF8-E68F22E042A1}"/>
            </c:ext>
          </c:extLst>
        </c:ser>
        <c:ser>
          <c:idx val="4"/>
          <c:order val="3"/>
          <c:tx>
            <c:strRef>
              <c:f>'グラフ（外国客年度・暦年）'!$A$21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'グラフ（外国客年度・暦年）'!$B$21:$M$21</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D203-44D5-BBF8-E68F22E042A1}"/>
            </c:ext>
          </c:extLst>
        </c:ser>
        <c:ser>
          <c:idx val="5"/>
          <c:order val="4"/>
          <c:tx>
            <c:strRef>
              <c:f>'グラフ（外国客年度・暦年）'!$A$22</c:f>
              <c:strCache>
                <c:ptCount val="1"/>
                <c:pt idx="0">
                  <c:v>令和４年度</c:v>
                </c:pt>
              </c:strCache>
            </c:strRef>
          </c:tx>
          <c:spPr>
            <a:solidFill>
              <a:srgbClr val="FF0000"/>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4-D203-44D5-BBF8-E68F22E042A1}"/>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21474635210532916"/>
          <c:y val="0.9472625901395727"/>
          <c:w val="0.58405461872601239"/>
          <c:h val="4.4624768136161792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平成30年</c:v>
                </c:pt>
              </c:strCache>
            </c:strRef>
          </c:tx>
          <c:spPr>
            <a:solidFill>
              <a:srgbClr val="FFCC99"/>
            </a:solid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72BE-458E-AE11-1FF594E3B2AB}"/>
            </c:ext>
          </c:extLst>
        </c:ser>
        <c:ser>
          <c:idx val="2"/>
          <c:order val="1"/>
          <c:tx>
            <c:strRef>
              <c:f>'グラフ（外国客年度・暦年）'!$Q$19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72BE-458E-AE11-1FF594E3B2AB}"/>
            </c:ext>
          </c:extLst>
        </c:ser>
        <c:ser>
          <c:idx val="3"/>
          <c:order val="2"/>
          <c:tx>
            <c:strRef>
              <c:f>'グラフ（外国客年度・暦年）'!$Q$20</c:f>
              <c:strCache>
                <c:ptCount val="1"/>
                <c:pt idx="0">
                  <c:v>令和２年</c:v>
                </c:pt>
              </c:strCache>
            </c:strRef>
          </c:tx>
          <c:spPr>
            <a:solidFill>
              <a:srgbClr val="FF9900"/>
            </a:solid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'グラフ（外国客年度・暦年）'!$R$20:$AC$20</c:f>
              <c:numCache>
                <c:formatCode>#,##0.0_ </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72BE-458E-AE11-1FF594E3B2AB}"/>
            </c:ext>
          </c:extLst>
        </c:ser>
        <c:ser>
          <c:idx val="4"/>
          <c:order val="3"/>
          <c:tx>
            <c:strRef>
              <c:f>'グラフ（外国客年度・暦年）'!$Q$21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'グラフ（外国客年度・暦年）'!$R$21:$AC$21</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72BE-458E-AE11-1FF594E3B2AB}"/>
            </c:ext>
          </c:extLst>
        </c:ser>
        <c:ser>
          <c:idx val="0"/>
          <c:order val="4"/>
          <c:tx>
            <c:strRef>
              <c:f>'グラフ（外国客年度・暦年）'!$Q$22</c:f>
              <c:strCache>
                <c:ptCount val="1"/>
                <c:pt idx="0">
                  <c:v>令和４年</c:v>
                </c:pt>
              </c:strCache>
            </c:strRef>
          </c:tx>
          <c:spPr>
            <a:solidFill>
              <a:srgbClr val="FF0000"/>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4-72BE-458E-AE11-1FF594E3B2AB}"/>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'[16]グラフ（外国客年度・暦年）'!$A$18</c:f>
              <c:strCache>
                <c:ptCount val="1"/>
                <c:pt idx="0">
                  <c:v>令和元年度</c:v>
                </c:pt>
              </c:strCache>
            </c:strRef>
          </c:tx>
          <c:spPr>
            <a:solidFill>
              <a:srgbClr val="FFCC99"/>
            </a:solid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'[16]グラフ（外国客年度・暦年）'!$B$18:$M$18</c:f>
              <c:numCache>
                <c:formatCode>General</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0-FF08-4359-9F4A-CA2150421CB9}"/>
            </c:ext>
          </c:extLst>
        </c:ser>
        <c:ser>
          <c:idx val="2"/>
          <c:order val="1"/>
          <c:tx>
            <c:strRef>
              <c:f>'[16]グラフ（外国客年度・暦年）'!$A$19</c:f>
              <c:strCache>
                <c:ptCount val="1"/>
                <c:pt idx="0">
                  <c:v>令和２年度</c:v>
                </c:pt>
              </c:strCache>
            </c:strRef>
          </c:tx>
          <c:spPr>
            <a:pattFill prst="dkUpDiag">
              <a:fgClr>
                <a:srgbClr val="FFCC00"/>
              </a:fgClr>
              <a:bgClr>
                <a:srgbClr val="FFFFFF"/>
              </a:bgClr>
            </a:patt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'[16]グラフ（外国客年度・暦年）'!$B$19:$M$19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FF08-4359-9F4A-CA2150421CB9}"/>
            </c:ext>
          </c:extLst>
        </c:ser>
        <c:ser>
          <c:idx val="3"/>
          <c:order val="2"/>
          <c:tx>
            <c:strRef>
              <c:f>'[16]グラフ（外国客年度・暦年）'!$A$20</c:f>
              <c:strCache>
                <c:ptCount val="1"/>
                <c:pt idx="0">
                  <c:v>令和３年度</c:v>
                </c:pt>
              </c:strCache>
            </c:strRef>
          </c:tx>
          <c:spPr>
            <a:solidFill>
              <a:srgbClr val="FF9900"/>
            </a:solid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'[16]グラフ（外国客年度・暦年）'!$B$20:$M$20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FF08-4359-9F4A-CA2150421CB9}"/>
            </c:ext>
          </c:extLst>
        </c:ser>
        <c:ser>
          <c:idx val="4"/>
          <c:order val="3"/>
          <c:tx>
            <c:strRef>
              <c:f>'[16]グラフ（外国客年度・暦年）'!$A$21</c:f>
              <c:strCache>
                <c:ptCount val="1"/>
                <c:pt idx="0">
                  <c:v>令和４年度</c:v>
                </c:pt>
              </c:strCache>
            </c:strRef>
          </c:tx>
          <c:spPr>
            <a:pattFill prst="dkUpDiag">
              <a:fgClr>
                <a:srgbClr val="FF6600"/>
              </a:fgClr>
              <a:bgClr>
                <a:srgbClr val="FFFFFF"/>
              </a:bgClr>
            </a:patt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'[16]グラフ（外国客年度・暦年）'!$B$21:$M$21</c:f>
              <c:numCache>
                <c:formatCode>General</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3-FF08-4359-9F4A-CA2150421CB9}"/>
            </c:ext>
          </c:extLst>
        </c:ser>
        <c:ser>
          <c:idx val="5"/>
          <c:order val="4"/>
          <c:tx>
            <c:strRef>
              <c:f>'[16]グラフ（外国客年度・暦年）'!$A$22</c:f>
              <c:strCache>
                <c:ptCount val="1"/>
                <c:pt idx="0">
                  <c:v>令和５年度</c:v>
                </c:pt>
              </c:strCache>
            </c:strRef>
          </c:tx>
          <c:spPr>
            <a:solidFill>
              <a:srgbClr val="FF0000"/>
            </a:solidFill>
            <a:ln w="3175">
              <a:solidFill>
                <a:srgbClr val="000000"/>
              </a:solidFill>
              <a:prstDash val="solid"/>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'[16]グラフ（外国客年度・暦年）'!$B$22:$M$22</c:f>
              <c:numCache>
                <c:formatCode>General</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4-FF08-4359-9F4A-CA2150421CB9}"/>
            </c:ext>
          </c:extLst>
        </c:ser>
        <c:ser>
          <c:idx val="0"/>
          <c:order val="5"/>
          <c:tx>
            <c:strRef>
              <c:f>'[16]グラフ（外国客年度・暦年）'!$A$23</c:f>
              <c:strCache>
                <c:ptCount val="1"/>
                <c:pt idx="0">
                  <c:v>令和６年度</c:v>
                </c:pt>
              </c:strCache>
            </c:strRef>
          </c:tx>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'[16]グラフ（外国客年度・暦年）'!$B$23:$M$23</c:f>
              <c:numCache>
                <c:formatCode>General</c:formatCode>
                <c:ptCount val="12"/>
                <c:pt idx="0">
                  <c:v>158.9</c:v>
                </c:pt>
              </c:numCache>
            </c:numRef>
          </c:val>
          <c:extLst>
            <c:ext xmlns:c16="http://schemas.microsoft.com/office/drawing/2014/chart" uri="{C3380CC4-5D6E-409C-BE32-E72D297353CC}">
              <c16:uniqueId val="{00000005-FF08-4359-9F4A-CA2150421CB9}"/>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11650068302865652"/>
          <c:y val="0.94726259013957248"/>
          <c:w val="0.78525370293625574"/>
          <c:h val="5.2737409860427326E-2"/>
        </c:manualLayout>
      </c:layout>
      <c:overlay val="0"/>
    </c:legend>
    <c:plotVisOnly val="1"/>
    <c:dispBlanksAs val="gap"/>
    <c:showDLblsOverMax val="0"/>
  </c:chart>
  <c:printSettings>
    <c:headerFooter alignWithMargins="0"/>
    <c:pageMargins b="0.59055118110236227" l="0.59055118110236227" r="0.59055118110236227" t="0.59055118110236227" header="0.19685039370078741" footer="0.19685039370078741"/>
    <c:pageSetup orientation="landscape" horizontalDpi="300" verticalDpi="30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'[16]グラフ（外国客年度・暦年）'!$Q$18</c:f>
              <c:strCache>
                <c:ptCount val="1"/>
                <c:pt idx="0">
                  <c:v>令和２年</c:v>
                </c:pt>
              </c:strCache>
            </c:strRef>
          </c:tx>
          <c:spPr>
            <a:solidFill>
              <a:srgbClr val="FFCC99"/>
            </a:solid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'[16]グラフ（外国客年度・暦年）'!$R$18:$AC$18</c:f>
              <c:numCache>
                <c:formatCode>General</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800-462D-ADF1-7ED4E9765049}"/>
            </c:ext>
          </c:extLst>
        </c:ser>
        <c:ser>
          <c:idx val="2"/>
          <c:order val="1"/>
          <c:tx>
            <c:strRef>
              <c:f>'[16]グラフ（外国客年度・暦年）'!$Q$19</c:f>
              <c:strCache>
                <c:ptCount val="1"/>
                <c:pt idx="0">
                  <c:v>令和３年</c:v>
                </c:pt>
              </c:strCache>
            </c:strRef>
          </c:tx>
          <c:spPr>
            <a:pattFill prst="dkUpDiag">
              <a:fgClr>
                <a:srgbClr val="FFCC00"/>
              </a:fgClr>
              <a:bgClr>
                <a:srgbClr val="FFFFFF"/>
              </a:bgClr>
            </a:patt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'[16]グラフ（外国客年度・暦年）'!$R$19:$AC$19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6800-462D-ADF1-7ED4E9765049}"/>
            </c:ext>
          </c:extLst>
        </c:ser>
        <c:ser>
          <c:idx val="3"/>
          <c:order val="2"/>
          <c:tx>
            <c:strRef>
              <c:f>'[16]グラフ（外国客年度・暦年）'!$Q$20</c:f>
              <c:strCache>
                <c:ptCount val="1"/>
                <c:pt idx="0">
                  <c:v>令和４年</c:v>
                </c:pt>
              </c:strCache>
            </c:strRef>
          </c:tx>
          <c:spPr>
            <a:solidFill>
              <a:srgbClr val="FF9900"/>
            </a:solid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'[16]グラフ（外国客年度・暦年）'!$R$20:$AC$20</c:f>
              <c:numCache>
                <c:formatCode>General</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6800-462D-ADF1-7ED4E9765049}"/>
            </c:ext>
          </c:extLst>
        </c:ser>
        <c:ser>
          <c:idx val="4"/>
          <c:order val="3"/>
          <c:tx>
            <c:strRef>
              <c:f>'[16]グラフ（外国客年度・暦年）'!$Q$21</c:f>
              <c:strCache>
                <c:ptCount val="1"/>
                <c:pt idx="0">
                  <c:v>令和５年</c:v>
                </c:pt>
              </c:strCache>
            </c:strRef>
          </c:tx>
          <c:spPr>
            <a:pattFill prst="dkUpDiag">
              <a:fgClr>
                <a:srgbClr val="FF6600"/>
              </a:fgClr>
              <a:bgClr>
                <a:srgbClr val="FFFFFF"/>
              </a:bgClr>
            </a:patt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'[16]グラフ（外国客年度・暦年）'!$R$21:$AC$21</c:f>
              <c:numCache>
                <c:formatCode>General</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6800-462D-ADF1-7ED4E9765049}"/>
            </c:ext>
          </c:extLst>
        </c:ser>
        <c:ser>
          <c:idx val="0"/>
          <c:order val="4"/>
          <c:tx>
            <c:strRef>
              <c:f>'[16]グラフ（外国客年度・暦年）'!$Q$22</c:f>
              <c:strCache>
                <c:ptCount val="1"/>
                <c:pt idx="0">
                  <c:v>令和６年</c:v>
                </c:pt>
              </c:strCache>
            </c:strRef>
          </c:tx>
          <c:spPr>
            <a:solidFill>
              <a:srgbClr val="FF0000"/>
            </a:solidFill>
            <a:ln w="3175">
              <a:solidFill>
                <a:srgbClr val="000000"/>
              </a:solidFill>
              <a:prstDash val="solid"/>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'[16]グラフ（外国客年度・暦年）'!$R$22:$AC$22</c:f>
              <c:numCache>
                <c:formatCode>General</c:formatCode>
                <c:ptCount val="12"/>
                <c:pt idx="0">
                  <c:v>120.4</c:v>
                </c:pt>
                <c:pt idx="1">
                  <c:v>144.80000000000001</c:v>
                </c:pt>
                <c:pt idx="2">
                  <c:v>164.1</c:v>
                </c:pt>
                <c:pt idx="3">
                  <c:v>158.9</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6800-462D-ADF1-7ED4E9765049}"/>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'[15]グラフ（外国客年度・暦年）'!$A$18</c:f>
              <c:strCache>
                <c:ptCount val="1"/>
                <c:pt idx="0">
                  <c:v>平成30年度</c:v>
                </c:pt>
              </c:strCache>
            </c:strRef>
          </c:tx>
          <c:spPr>
            <a:solidFill>
              <a:srgbClr val="FFCC99"/>
            </a:solid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'[15]グラフ（外国客年度・暦年）'!$B$18:$M$18</c:f>
              <c:numCache>
                <c:formatCode>General</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6144-41D5-8CBE-13E6D7464135}"/>
            </c:ext>
          </c:extLst>
        </c:ser>
        <c:ser>
          <c:idx val="2"/>
          <c:order val="1"/>
          <c:tx>
            <c:strRef>
              <c:f>'[15]グラフ（外国客年度・暦年）'!$A$19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'[15]グラフ（外国客年度・暦年）'!$B$19:$M$19</c:f>
              <c:numCache>
                <c:formatCode>General</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6144-41D5-8CBE-13E6D7464135}"/>
            </c:ext>
          </c:extLst>
        </c:ser>
        <c:ser>
          <c:idx val="3"/>
          <c:order val="2"/>
          <c:tx>
            <c:strRef>
              <c:f>'[15]グラフ（外国客年度・暦年）'!$A$22</c:f>
              <c:strCache>
                <c:ptCount val="1"/>
                <c:pt idx="0">
                  <c:v>令和４年度</c:v>
                </c:pt>
              </c:strCache>
            </c:strRef>
          </c:tx>
          <c:spPr>
            <a:solidFill>
              <a:srgbClr val="FF9900"/>
            </a:solid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'[15]グラフ（外国客年度・暦年）'!$B$22:$M$22</c:f>
              <c:numCache>
                <c:formatCode>General</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2-6144-41D5-8CBE-13E6D7464135}"/>
            </c:ext>
          </c:extLst>
        </c:ser>
        <c:ser>
          <c:idx val="4"/>
          <c:order val="3"/>
          <c:tx>
            <c:strRef>
              <c:f>'[15]グラフ（外国客年度・暦年）'!$A$23</c:f>
              <c:strCache>
                <c:ptCount val="1"/>
                <c:pt idx="0">
                  <c:v>令和５年度</c:v>
                </c:pt>
              </c:strCache>
            </c:strRef>
          </c:tx>
          <c:spPr>
            <a:pattFill prst="dkUpDiag">
              <a:fgClr>
                <a:srgbClr val="FF6600"/>
              </a:fgClr>
              <a:bgClr>
                <a:srgbClr val="FFFFFF"/>
              </a:bgClr>
            </a:patt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'[15]グラフ（外国客年度・暦年）'!$B$23:$M$23</c:f>
              <c:numCache>
                <c:formatCode>General</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3-6144-41D5-8CBE-13E6D7464135}"/>
            </c:ext>
          </c:extLst>
        </c:ser>
        <c:ser>
          <c:idx val="0"/>
          <c:order val="4"/>
          <c:tx>
            <c:strRef>
              <c:f>'グラフ（外国客年度・暦年）'!$A$24</c:f>
              <c:strCache>
                <c:ptCount val="1"/>
                <c:pt idx="0">
                  <c:v>令和６年度</c:v>
                </c:pt>
              </c:strCache>
            </c:strRef>
          </c:tx>
          <c:spPr>
            <a:solidFill>
              <a:srgbClr val="FF0000"/>
            </a:solidFill>
            <a:ln w="3175">
              <a:solidFill>
                <a:srgbClr val="000000"/>
              </a:solidFill>
              <a:prstDash val="solid"/>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'グラフ（外国客年度・暦年）'!$B$24:$M$24</c:f>
              <c:numCache>
                <c:formatCode>#,##0.0_ </c:formatCode>
                <c:ptCount val="12"/>
                <c:pt idx="0">
                  <c:v>158.9</c:v>
                </c:pt>
              </c:numCache>
            </c:numRef>
          </c:val>
          <c:extLst>
            <c:ext xmlns:c16="http://schemas.microsoft.com/office/drawing/2014/chart" uri="{C3380CC4-5D6E-409C-BE32-E72D297353CC}">
              <c16:uniqueId val="{00000004-6144-41D5-8CBE-13E6D7464135}"/>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7499448532699524"/>
          <c:y val="0.94399003719037711"/>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'[15]グラフ（外国客年度・暦年）'!$Q$18</c:f>
              <c:strCache>
                <c:ptCount val="1"/>
                <c:pt idx="0">
                  <c:v>平成30年</c:v>
                </c:pt>
              </c:strCache>
            </c:strRef>
          </c:tx>
          <c:spPr>
            <a:solidFill>
              <a:srgbClr val="FFCC99"/>
            </a:solid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'[15]グラフ（外国客年度・暦年）'!$R$18:$AC$18</c:f>
              <c:numCache>
                <c:formatCode>General</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3840-4EE8-9039-6729BCAC33DA}"/>
            </c:ext>
          </c:extLst>
        </c:ser>
        <c:ser>
          <c:idx val="2"/>
          <c:order val="1"/>
          <c:tx>
            <c:strRef>
              <c:f>'[15]グラフ（外国客年度・暦年）'!$Q$19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'[15]グラフ（外国客年度・暦年）'!$R$19:$AC$19</c:f>
              <c:numCache>
                <c:formatCode>General</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3840-4EE8-9039-6729BCAC33DA}"/>
            </c:ext>
          </c:extLst>
        </c:ser>
        <c:ser>
          <c:idx val="3"/>
          <c:order val="2"/>
          <c:tx>
            <c:strRef>
              <c:f>'[15]グラフ（外国客年度・暦年）'!$Q$22</c:f>
              <c:strCache>
                <c:ptCount val="1"/>
                <c:pt idx="0">
                  <c:v>令和４年</c:v>
                </c:pt>
              </c:strCache>
            </c:strRef>
          </c:tx>
          <c:spPr>
            <a:solidFill>
              <a:srgbClr val="FF9900"/>
            </a:solid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'[15]グラフ（外国客年度・暦年）'!$R$22:$AC$22</c:f>
              <c:numCache>
                <c:formatCode>General</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3840-4EE8-9039-6729BCAC33DA}"/>
            </c:ext>
          </c:extLst>
        </c:ser>
        <c:ser>
          <c:idx val="4"/>
          <c:order val="3"/>
          <c:tx>
            <c:strRef>
              <c:f>'[15]グラフ（外国客年度・暦年）'!$Q$23</c:f>
              <c:strCache>
                <c:ptCount val="1"/>
                <c:pt idx="0">
                  <c:v>令和５年</c:v>
                </c:pt>
              </c:strCache>
            </c:strRef>
          </c:tx>
          <c:spPr>
            <a:pattFill prst="dkUpDiag">
              <a:fgClr>
                <a:srgbClr val="FF6600"/>
              </a:fgClr>
              <a:bgClr>
                <a:srgbClr val="FFFFFF"/>
              </a:bgClr>
            </a:patt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'[15]グラフ（外国客年度・暦年）'!$R$23:$AC$23</c:f>
              <c:numCache>
                <c:formatCode>General</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3840-4EE8-9039-6729BCAC33DA}"/>
            </c:ext>
          </c:extLst>
        </c:ser>
        <c:ser>
          <c:idx val="0"/>
          <c:order val="4"/>
          <c:tx>
            <c:strRef>
              <c:f>'グラフ（外国客年度・暦年）'!$Q$24</c:f>
              <c:strCache>
                <c:ptCount val="1"/>
                <c:pt idx="0">
                  <c:v>令和６年</c:v>
                </c:pt>
              </c:strCache>
            </c:strRef>
          </c:tx>
          <c:spPr>
            <a:solidFill>
              <a:srgbClr val="FF0000"/>
            </a:solidFill>
            <a:ln w="3175">
              <a:solidFill>
                <a:srgbClr val="000000"/>
              </a:solidFill>
              <a:prstDash val="solid"/>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'グラフ（外国客年度・暦年）'!$R$24:$AC$24</c:f>
              <c:numCache>
                <c:formatCode>#,##0.0_ </c:formatCode>
                <c:ptCount val="12"/>
                <c:pt idx="0">
                  <c:v>120.4</c:v>
                </c:pt>
                <c:pt idx="1">
                  <c:v>144.80000000000001</c:v>
                </c:pt>
                <c:pt idx="2">
                  <c:v>164.1</c:v>
                </c:pt>
                <c:pt idx="3">
                  <c:v>158.9</c:v>
                </c:pt>
              </c:numCache>
            </c:numRef>
          </c:val>
          <c:extLst>
            <c:ext xmlns:c16="http://schemas.microsoft.com/office/drawing/2014/chart" uri="{C3380CC4-5D6E-409C-BE32-E72D297353CC}">
              <c16:uniqueId val="{00000004-3840-4EE8-9039-6729BCAC33DA}"/>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7499448532699524"/>
          <c:y val="0.94399003719037711"/>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0" i="0" baseline="0">
                <a:effectLst/>
                <a:latin typeface="+mj-ea"/>
                <a:ea typeface="+mj-ea"/>
              </a:rPr>
              <a:t>令和２</a:t>
            </a:r>
            <a:r>
              <a:rPr lang="ja-JP" altLang="ja-JP" sz="1600" b="0" i="0" baseline="0">
                <a:effectLst/>
                <a:latin typeface="+mj-ea"/>
                <a:ea typeface="+mj-ea"/>
              </a:rPr>
              <a:t>年～</a:t>
            </a:r>
            <a:r>
              <a:rPr lang="ja-JP" altLang="en-US" sz="1600" b="0" i="0" baseline="0">
                <a:effectLst/>
                <a:latin typeface="+mj-ea"/>
                <a:ea typeface="+mj-ea"/>
              </a:rPr>
              <a:t>令和６年</a:t>
            </a:r>
            <a:r>
              <a:rPr lang="ja-JP" altLang="ja-JP" sz="1600" b="0" i="0" baseline="0">
                <a:effectLst/>
                <a:latin typeface="+mj-ea"/>
                <a:ea typeface="+mj-ea"/>
              </a:rPr>
              <a:t>）</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rgbClr val="99CCFF"/>
            </a:solid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5438-4229-BDAA-D4916B3F57A1}"/>
            </c:ext>
          </c:extLst>
        </c:ser>
        <c:ser>
          <c:idx val="1"/>
          <c:order val="1"/>
          <c:tx>
            <c:strRef>
              <c:f>'グラフ（年度・暦年）'!$Q$20</c:f>
              <c:strCache>
                <c:ptCount val="1"/>
                <c:pt idx="0">
                  <c:v>令和元年</c:v>
                </c:pt>
              </c:strCache>
            </c:strRef>
          </c:tx>
          <c:spPr>
            <a:pattFill prst="dkUpDiag">
              <a:fgClr>
                <a:srgbClr val="339966"/>
              </a:fgClr>
              <a:bgClr>
                <a:srgbClr val="FFFFFF"/>
              </a:bgClr>
            </a:patt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5438-4229-BDAA-D4916B3F57A1}"/>
            </c:ext>
          </c:extLst>
        </c:ser>
        <c:ser>
          <c:idx val="2"/>
          <c:order val="2"/>
          <c:tx>
            <c:strRef>
              <c:f>'グラフ（年度・暦年）'!$Q$21</c:f>
              <c:strCache>
                <c:ptCount val="1"/>
                <c:pt idx="0">
                  <c:v>令和2年</c:v>
                </c:pt>
              </c:strCache>
            </c:strRef>
          </c:tx>
          <c:spPr>
            <a:solidFill>
              <a:srgbClr val="3366FF"/>
            </a:solid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'グラフ（年度・暦年）'!$R$21:$AC$21</c:f>
              <c:numCache>
                <c:formatCode>#,##0.0_ </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5438-4229-BDAA-D4916B3F57A1}"/>
            </c:ext>
          </c:extLst>
        </c:ser>
        <c:ser>
          <c:idx val="3"/>
          <c:order val="3"/>
          <c:tx>
            <c:strRef>
              <c:f>'グラフ（年度・暦年）'!$Q$22</c:f>
              <c:strCache>
                <c:ptCount val="1"/>
                <c:pt idx="0">
                  <c:v>令和3年</c:v>
                </c:pt>
              </c:strCache>
            </c:strRef>
          </c:tx>
          <c:spPr>
            <a:pattFill prst="dkUpDiag">
              <a:fgClr>
                <a:srgbClr val="000080"/>
              </a:fgClr>
              <a:bgClr>
                <a:srgbClr val="FFFFFF"/>
              </a:bgClr>
            </a:patt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'グラフ（年度・暦年）'!$R$22:$AC$22</c:f>
              <c:numCache>
                <c:formatCode>#,##0.0_ </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5438-4229-BDAA-D4916B3F57A1}"/>
            </c:ext>
          </c:extLst>
        </c:ser>
        <c:ser>
          <c:idx val="4"/>
          <c:order val="4"/>
          <c:tx>
            <c:strRef>
              <c:f>'グラフ（年度・暦年）'!$Q$23</c:f>
              <c:strCache>
                <c:ptCount val="1"/>
                <c:pt idx="0">
                  <c:v>令和4年</c:v>
                </c:pt>
              </c:strCache>
            </c:strRef>
          </c:tx>
          <c:spPr>
            <a:solidFill>
              <a:srgbClr val="FF0000"/>
            </a:solidFill>
            <a:ln w="3175">
              <a:solidFill>
                <a:srgbClr val="000000"/>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4-5438-4229-BDAA-D4916B3F57A1}"/>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a:t>
            </a:r>
            <a:r>
              <a:rPr lang="ja-JP" altLang="en-US" sz="1600" b="0" i="0" baseline="0">
                <a:effectLst/>
                <a:latin typeface="+mj-ea"/>
                <a:ea typeface="+mj-ea"/>
              </a:rPr>
              <a:t>令和元</a:t>
            </a:r>
            <a:r>
              <a:rPr lang="ja-JP" altLang="ja-JP" sz="1600" b="0" i="0" baseline="0">
                <a:effectLst/>
                <a:latin typeface="+mj-ea"/>
                <a:ea typeface="+mj-ea"/>
              </a:rPr>
              <a:t>年度～</a:t>
            </a:r>
            <a:r>
              <a:rPr lang="ja-JP" altLang="en-US" sz="1600" b="0" i="0" baseline="0">
                <a:effectLst/>
                <a:latin typeface="+mj-ea"/>
                <a:ea typeface="+mj-ea"/>
              </a:rPr>
              <a:t>令和６年</a:t>
            </a:r>
            <a:r>
              <a:rPr lang="ja-JP" altLang="ja-JP" sz="1600" b="0" i="0" baseline="0">
                <a:effectLst/>
                <a:latin typeface="+mj-ea"/>
                <a:ea typeface="+mj-ea"/>
              </a:rPr>
              <a:t>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'[16]グラフ（年度・暦年）'!$A$19</c:f>
              <c:strCache>
                <c:ptCount val="1"/>
                <c:pt idx="0">
                  <c:v>令和元年度</c:v>
                </c:pt>
              </c:strCache>
            </c:strRef>
          </c:tx>
          <c:spPr>
            <a:solidFill>
              <a:srgbClr val="99CCFF"/>
            </a:solidFill>
            <a:ln w="25400">
              <a:noFill/>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'[16]グラフ（年度・暦年）'!$B$19:$M$19</c:f>
              <c:numCache>
                <c:formatCode>General</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0-6C37-4873-BE9B-849892F8E579}"/>
            </c:ext>
          </c:extLst>
        </c:ser>
        <c:ser>
          <c:idx val="1"/>
          <c:order val="1"/>
          <c:tx>
            <c:strRef>
              <c:f>'[16]グラフ（年度・暦年）'!$A$20</c:f>
              <c:strCache>
                <c:ptCount val="1"/>
                <c:pt idx="0">
                  <c:v>令和２年度</c:v>
                </c:pt>
              </c:strCache>
            </c:strRef>
          </c:tx>
          <c:spPr>
            <a:pattFill prst="dkUpDiag">
              <a:fgClr>
                <a:srgbClr val="008080"/>
              </a:fgClr>
              <a:bgClr>
                <a:srgbClr val="FFFFFF"/>
              </a:bgClr>
            </a:pattFill>
            <a:ln w="25400">
              <a:noFill/>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'[16]グラフ（年度・暦年）'!$B$20:$M$20</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1-6C37-4873-BE9B-849892F8E579}"/>
            </c:ext>
          </c:extLst>
        </c:ser>
        <c:ser>
          <c:idx val="2"/>
          <c:order val="2"/>
          <c:tx>
            <c:strRef>
              <c:f>'[16]グラフ（年度・暦年）'!$A$21</c:f>
              <c:strCache>
                <c:ptCount val="1"/>
                <c:pt idx="0">
                  <c:v>令和３年度</c:v>
                </c:pt>
              </c:strCache>
            </c:strRef>
          </c:tx>
          <c:spPr>
            <a:solidFill>
              <a:srgbClr val="3366FF"/>
            </a:solidFill>
            <a:ln w="25400">
              <a:noFill/>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'[16]グラフ（年度・暦年）'!$B$21:$M$21</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2-6C37-4873-BE9B-849892F8E579}"/>
            </c:ext>
          </c:extLst>
        </c:ser>
        <c:ser>
          <c:idx val="3"/>
          <c:order val="3"/>
          <c:tx>
            <c:strRef>
              <c:f>'[16]グラフ（年度・暦年）'!$A$22</c:f>
              <c:strCache>
                <c:ptCount val="1"/>
                <c:pt idx="0">
                  <c:v>令和４年度</c:v>
                </c:pt>
              </c:strCache>
            </c:strRef>
          </c:tx>
          <c:spPr>
            <a:pattFill prst="dkUpDiag">
              <a:fgClr>
                <a:srgbClr val="666699"/>
              </a:fgClr>
              <a:bgClr>
                <a:srgbClr val="FFFFFF"/>
              </a:bgClr>
            </a:pattFill>
            <a:ln w="25400">
              <a:noFill/>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'[16]グラフ（年度・暦年）'!$B$22:$M$22</c:f>
              <c:numCache>
                <c:formatCode>General</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3-6C37-4873-BE9B-849892F8E579}"/>
            </c:ext>
          </c:extLst>
        </c:ser>
        <c:ser>
          <c:idx val="4"/>
          <c:order val="4"/>
          <c:tx>
            <c:strRef>
              <c:f>'[16]グラフ（年度・暦年）'!$A$23</c:f>
              <c:strCache>
                <c:ptCount val="1"/>
                <c:pt idx="0">
                  <c:v>令和５年度</c:v>
                </c:pt>
              </c:strCache>
            </c:strRef>
          </c:tx>
          <c:spPr>
            <a:solidFill>
              <a:srgbClr val="FF0000"/>
            </a:solidFill>
            <a:ln w="3175">
              <a:solidFill>
                <a:srgbClr val="000000"/>
              </a:solidFill>
              <a:prstDash val="solid"/>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'[16]グラフ（年度・暦年）'!$B$23:$M$23</c:f>
              <c:numCache>
                <c:formatCode>General</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4-6C37-4873-BE9B-849892F8E579}"/>
            </c:ext>
          </c:extLst>
        </c:ser>
        <c:ser>
          <c:idx val="5"/>
          <c:order val="5"/>
          <c:tx>
            <c:strRef>
              <c:f>'[16]グラフ（年度・暦年）'!$A$24</c:f>
              <c:strCache>
                <c:ptCount val="1"/>
                <c:pt idx="0">
                  <c:v>令和６年度</c:v>
                </c:pt>
              </c:strCache>
            </c:strRef>
          </c:tx>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'[16]グラフ（年度・暦年）'!$B$24:$M$24</c:f>
              <c:numCache>
                <c:formatCode>General</c:formatCode>
                <c:ptCount val="12"/>
                <c:pt idx="0">
                  <c:v>752.3</c:v>
                </c:pt>
              </c:numCache>
            </c:numRef>
          </c:val>
          <c:extLst>
            <c:ext xmlns:c16="http://schemas.microsoft.com/office/drawing/2014/chart" uri="{C3380CC4-5D6E-409C-BE32-E72D297353CC}">
              <c16:uniqueId val="{00000005-6C37-4873-BE9B-849892F8E579}"/>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General"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2929243789098843"/>
          <c:y val="0.93210076153385091"/>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0" i="0" baseline="0">
                <a:effectLst/>
                <a:latin typeface="+mj-ea"/>
                <a:ea typeface="+mj-ea"/>
              </a:rPr>
              <a:t>令和２</a:t>
            </a:r>
            <a:r>
              <a:rPr lang="ja-JP" altLang="ja-JP" sz="1600" b="0" i="0" baseline="0">
                <a:effectLst/>
                <a:latin typeface="+mj-ea"/>
                <a:ea typeface="+mj-ea"/>
              </a:rPr>
              <a:t>年～</a:t>
            </a:r>
            <a:r>
              <a:rPr lang="ja-JP" altLang="en-US" sz="1600" b="0" i="0" baseline="0">
                <a:effectLst/>
                <a:latin typeface="+mj-ea"/>
                <a:ea typeface="+mj-ea"/>
              </a:rPr>
              <a:t>令和６年</a:t>
            </a:r>
            <a:r>
              <a:rPr lang="ja-JP" altLang="ja-JP" sz="1600" b="0" i="0" baseline="0">
                <a:effectLst/>
                <a:latin typeface="+mj-ea"/>
                <a:ea typeface="+mj-ea"/>
              </a:rPr>
              <a:t>）</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'[16]グラフ（年度・暦年）'!$Q$19</c:f>
              <c:strCache>
                <c:ptCount val="1"/>
                <c:pt idx="0">
                  <c:v>令和２年</c:v>
                </c:pt>
              </c:strCache>
            </c:strRef>
          </c:tx>
          <c:spPr>
            <a:solidFill>
              <a:srgbClr val="99CCFF"/>
            </a:solid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'[16]グラフ（年度・暦年）'!$R$19:$AC$19</c:f>
              <c:numCache>
                <c:formatCode>General</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0-E6C0-4E7E-A293-33B988BBB319}"/>
            </c:ext>
          </c:extLst>
        </c:ser>
        <c:ser>
          <c:idx val="1"/>
          <c:order val="1"/>
          <c:tx>
            <c:strRef>
              <c:f>'[16]グラフ（年度・暦年）'!$Q$20</c:f>
              <c:strCache>
                <c:ptCount val="1"/>
                <c:pt idx="0">
                  <c:v>令和３年</c:v>
                </c:pt>
              </c:strCache>
            </c:strRef>
          </c:tx>
          <c:spPr>
            <a:pattFill prst="dkUpDiag">
              <a:fgClr>
                <a:srgbClr val="339966"/>
              </a:fgClr>
              <a:bgClr>
                <a:srgbClr val="FFFFFF"/>
              </a:bgClr>
            </a:patt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'[16]グラフ（年度・暦年）'!$R$20:$AC$20</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1-E6C0-4E7E-A293-33B988BBB319}"/>
            </c:ext>
          </c:extLst>
        </c:ser>
        <c:ser>
          <c:idx val="2"/>
          <c:order val="2"/>
          <c:tx>
            <c:strRef>
              <c:f>'[16]グラフ（年度・暦年）'!$Q$21</c:f>
              <c:strCache>
                <c:ptCount val="1"/>
                <c:pt idx="0">
                  <c:v>令和４年</c:v>
                </c:pt>
              </c:strCache>
            </c:strRef>
          </c:tx>
          <c:spPr>
            <a:solidFill>
              <a:srgbClr val="3366FF"/>
            </a:solid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'[16]グラフ（年度・暦年）'!$R$21:$AC$21</c:f>
              <c:numCache>
                <c:formatCode>General</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E6C0-4E7E-A293-33B988BBB319}"/>
            </c:ext>
          </c:extLst>
        </c:ser>
        <c:ser>
          <c:idx val="3"/>
          <c:order val="3"/>
          <c:tx>
            <c:strRef>
              <c:f>'[16]グラフ（年度・暦年）'!$Q$22</c:f>
              <c:strCache>
                <c:ptCount val="1"/>
                <c:pt idx="0">
                  <c:v>令和５年</c:v>
                </c:pt>
              </c:strCache>
            </c:strRef>
          </c:tx>
          <c:spPr>
            <a:pattFill prst="dkUpDiag">
              <a:fgClr>
                <a:srgbClr val="000080"/>
              </a:fgClr>
              <a:bgClr>
                <a:srgbClr val="FFFFFF"/>
              </a:bgClr>
            </a:patt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'[16]グラフ（年度・暦年）'!$R$22:$AC$22</c:f>
              <c:numCache>
                <c:formatCode>General</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E6C0-4E7E-A293-33B988BBB319}"/>
            </c:ext>
          </c:extLst>
        </c:ser>
        <c:ser>
          <c:idx val="4"/>
          <c:order val="4"/>
          <c:tx>
            <c:strRef>
              <c:f>'[16]グラフ（年度・暦年）'!$Q$23</c:f>
              <c:strCache>
                <c:ptCount val="1"/>
                <c:pt idx="0">
                  <c:v>令和６年</c:v>
                </c:pt>
              </c:strCache>
            </c:strRef>
          </c:tx>
          <c:spPr>
            <a:solidFill>
              <a:srgbClr val="FF0000"/>
            </a:solidFill>
            <a:ln w="3175">
              <a:solidFill>
                <a:srgbClr val="000000"/>
              </a:solidFill>
              <a:prstDash val="solid"/>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'[16]グラフ（年度・暦年）'!$R$23:$AC$23</c:f>
              <c:numCache>
                <c:formatCode>General</c:formatCode>
                <c:ptCount val="12"/>
                <c:pt idx="0">
                  <c:v>629.20000000000005</c:v>
                </c:pt>
                <c:pt idx="1">
                  <c:v>719.2</c:v>
                </c:pt>
                <c:pt idx="2">
                  <c:v>845.1</c:v>
                </c:pt>
                <c:pt idx="3">
                  <c:v>752.3</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E6C0-4E7E-A293-33B988BBB319}"/>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General"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baseline="0">
                <a:effectLst/>
                <a:latin typeface="+mj-ea"/>
                <a:ea typeface="+mj-ea"/>
              </a:rPr>
              <a:t>平成</a:t>
            </a:r>
            <a:r>
              <a:rPr lang="en-US" altLang="ja-JP" sz="1600" b="1" i="0" baseline="0">
                <a:effectLst/>
                <a:latin typeface="+mj-ea"/>
                <a:ea typeface="+mj-ea"/>
              </a:rPr>
              <a:t>30</a:t>
            </a:r>
            <a:r>
              <a:rPr lang="ja-JP" altLang="ja-JP" sz="1600" b="1" i="0" baseline="0">
                <a:effectLst/>
                <a:latin typeface="+mj-ea"/>
                <a:ea typeface="+mj-ea"/>
              </a:rPr>
              <a:t>年度～</a:t>
            </a:r>
            <a:r>
              <a:rPr lang="ja-JP" altLang="en-US" sz="1600" b="1" i="0" baseline="0">
                <a:effectLst/>
                <a:latin typeface="+mj-ea"/>
                <a:ea typeface="+mj-ea"/>
              </a:rPr>
              <a:t>令和６年</a:t>
            </a:r>
            <a:r>
              <a:rPr lang="ja-JP" altLang="ja-JP" sz="1600" b="1" i="0" baseline="0">
                <a:effectLst/>
                <a:latin typeface="+mj-ea"/>
                <a:ea typeface="+mj-ea"/>
              </a:rPr>
              <a:t>度）</a:t>
            </a:r>
            <a:endParaRPr lang="ja-JP" altLang="ja-JP" sz="1600" b="1">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'[15]グラフ（年度・暦年）'!$A$19</c:f>
              <c:strCache>
                <c:ptCount val="1"/>
                <c:pt idx="0">
                  <c:v>平成30年度</c:v>
                </c:pt>
              </c:strCache>
            </c:strRef>
          </c:tx>
          <c:spPr>
            <a:solidFill>
              <a:srgbClr val="99CCFF"/>
            </a:solidFill>
            <a:ln w="25400">
              <a:noFill/>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'[15]グラフ（年度・暦年）'!$B$19:$M$19</c:f>
              <c:numCache>
                <c:formatCode>General</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5560-4484-A38D-3C967B1D5043}"/>
            </c:ext>
          </c:extLst>
        </c:ser>
        <c:ser>
          <c:idx val="1"/>
          <c:order val="1"/>
          <c:tx>
            <c:strRef>
              <c:f>'[15]グラフ（年度・暦年）'!$A$20</c:f>
              <c:strCache>
                <c:ptCount val="1"/>
                <c:pt idx="0">
                  <c:v>令和元年度</c:v>
                </c:pt>
              </c:strCache>
            </c:strRef>
          </c:tx>
          <c:spPr>
            <a:pattFill prst="dkUpDiag">
              <a:fgClr>
                <a:srgbClr val="008080"/>
              </a:fgClr>
              <a:bgClr>
                <a:srgbClr val="FFFFFF"/>
              </a:bgClr>
            </a:pattFill>
            <a:ln w="25400">
              <a:noFill/>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'[15]グラフ（年度・暦年）'!$B$20:$M$20</c:f>
              <c:numCache>
                <c:formatCode>General</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5560-4484-A38D-3C967B1D5043}"/>
            </c:ext>
          </c:extLst>
        </c:ser>
        <c:ser>
          <c:idx val="2"/>
          <c:order val="2"/>
          <c:tx>
            <c:strRef>
              <c:f>'[15]グラフ（年度・暦年）'!$A$23</c:f>
              <c:strCache>
                <c:ptCount val="1"/>
                <c:pt idx="0">
                  <c:v>令和４年度</c:v>
                </c:pt>
              </c:strCache>
            </c:strRef>
          </c:tx>
          <c:spPr>
            <a:solidFill>
              <a:srgbClr val="3366FF"/>
            </a:solidFill>
            <a:ln w="25400">
              <a:noFill/>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'[15]グラフ（年度・暦年）'!$B$23:$M$23</c:f>
              <c:numCache>
                <c:formatCode>General</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2-5560-4484-A38D-3C967B1D5043}"/>
            </c:ext>
          </c:extLst>
        </c:ser>
        <c:ser>
          <c:idx val="3"/>
          <c:order val="3"/>
          <c:tx>
            <c:strRef>
              <c:f>'[15]グラフ（年度・暦年）'!$A$24</c:f>
              <c:strCache>
                <c:ptCount val="1"/>
                <c:pt idx="0">
                  <c:v>令和５年度</c:v>
                </c:pt>
              </c:strCache>
            </c:strRef>
          </c:tx>
          <c:spPr>
            <a:pattFill prst="dkUpDiag">
              <a:fgClr>
                <a:srgbClr val="666699"/>
              </a:fgClr>
              <a:bgClr>
                <a:srgbClr val="FFFFFF"/>
              </a:bgClr>
            </a:pattFill>
            <a:ln w="25400">
              <a:noFill/>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'[15]グラフ（年度・暦年）'!$B$24:$M$24</c:f>
              <c:numCache>
                <c:formatCode>General</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3-5560-4484-A38D-3C967B1D5043}"/>
            </c:ext>
          </c:extLst>
        </c:ser>
        <c:ser>
          <c:idx val="4"/>
          <c:order val="4"/>
          <c:tx>
            <c:strRef>
              <c:f>'[15]グラフ（年度・暦年）'!$A$25</c:f>
              <c:strCache>
                <c:ptCount val="1"/>
                <c:pt idx="0">
                  <c:v>令和６年度</c:v>
                </c:pt>
              </c:strCache>
            </c:strRef>
          </c:tx>
          <c:spPr>
            <a:solidFill>
              <a:srgbClr val="FF0000"/>
            </a:solidFill>
            <a:ln w="3175">
              <a:solidFill>
                <a:srgbClr val="000000"/>
              </a:solidFill>
              <a:prstDash val="solid"/>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'[15]グラフ（年度・暦年）'!$B$25:$M$25</c:f>
              <c:numCache>
                <c:formatCode>General</c:formatCode>
                <c:ptCount val="12"/>
                <c:pt idx="0">
                  <c:v>752.3</c:v>
                </c:pt>
              </c:numCache>
            </c:numRef>
          </c:val>
          <c:extLst>
            <c:ext xmlns:c16="http://schemas.microsoft.com/office/drawing/2014/chart" uri="{C3380CC4-5D6E-409C-BE32-E72D297353CC}">
              <c16:uniqueId val="{00000004-5560-4484-A38D-3C967B1D5043}"/>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General"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2929243789098843"/>
          <c:y val="0.93210076153385091"/>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平成</a:t>
            </a:r>
            <a:r>
              <a:rPr lang="en-US" altLang="ja-JP" sz="1600" b="1" i="0" baseline="0">
                <a:effectLst/>
                <a:latin typeface="+mj-ea"/>
                <a:ea typeface="+mj-ea"/>
              </a:rPr>
              <a:t>30</a:t>
            </a:r>
            <a:r>
              <a:rPr lang="ja-JP" altLang="ja-JP" sz="1600" b="1" i="0" baseline="0">
                <a:effectLst/>
                <a:latin typeface="+mj-ea"/>
                <a:ea typeface="+mj-ea"/>
              </a:rPr>
              <a:t>年～</a:t>
            </a:r>
            <a:r>
              <a:rPr lang="ja-JP" altLang="en-US" sz="1600" b="1" i="0" baseline="0">
                <a:effectLst/>
                <a:latin typeface="+mj-ea"/>
                <a:ea typeface="+mj-ea"/>
              </a:rPr>
              <a:t>令和６年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'[15]グラフ（年度・暦年）'!$Q$19</c:f>
              <c:strCache>
                <c:ptCount val="1"/>
                <c:pt idx="0">
                  <c:v>平成30年</c:v>
                </c:pt>
              </c:strCache>
            </c:strRef>
          </c:tx>
          <c:spPr>
            <a:solidFill>
              <a:srgbClr val="99CCFF"/>
            </a:solid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'[15]グラフ（年度・暦年）'!$R$19:$AC$19</c:f>
              <c:numCache>
                <c:formatCode>General</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1515-45FD-BB80-2C730BDBAEE6}"/>
            </c:ext>
          </c:extLst>
        </c:ser>
        <c:ser>
          <c:idx val="1"/>
          <c:order val="1"/>
          <c:tx>
            <c:strRef>
              <c:f>'[15]グラフ（年度・暦年）'!$Q$20</c:f>
              <c:strCache>
                <c:ptCount val="1"/>
                <c:pt idx="0">
                  <c:v>令和元年</c:v>
                </c:pt>
              </c:strCache>
            </c:strRef>
          </c:tx>
          <c:spPr>
            <a:pattFill prst="dkUpDiag">
              <a:fgClr>
                <a:srgbClr val="339966"/>
              </a:fgClr>
              <a:bgClr>
                <a:srgbClr val="FFFFFF"/>
              </a:bgClr>
            </a:patt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'[15]グラフ（年度・暦年）'!$R$20:$AC$20</c:f>
              <c:numCache>
                <c:formatCode>General</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1515-45FD-BB80-2C730BDBAEE6}"/>
            </c:ext>
          </c:extLst>
        </c:ser>
        <c:ser>
          <c:idx val="2"/>
          <c:order val="2"/>
          <c:tx>
            <c:strRef>
              <c:f>'[15]グラフ（年度・暦年）'!$Q$23</c:f>
              <c:strCache>
                <c:ptCount val="1"/>
                <c:pt idx="0">
                  <c:v>令和4年</c:v>
                </c:pt>
              </c:strCache>
            </c:strRef>
          </c:tx>
          <c:spPr>
            <a:solidFill>
              <a:srgbClr val="3366FF"/>
            </a:solid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'[15]グラフ（年度・暦年）'!$R$23:$AC$23</c:f>
              <c:numCache>
                <c:formatCode>General</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1515-45FD-BB80-2C730BDBAEE6}"/>
            </c:ext>
          </c:extLst>
        </c:ser>
        <c:ser>
          <c:idx val="3"/>
          <c:order val="3"/>
          <c:tx>
            <c:strRef>
              <c:f>'[15]グラフ（年度・暦年）'!$Q$24</c:f>
              <c:strCache>
                <c:ptCount val="1"/>
                <c:pt idx="0">
                  <c:v>令和5年</c:v>
                </c:pt>
              </c:strCache>
            </c:strRef>
          </c:tx>
          <c:spPr>
            <a:pattFill prst="dkUpDiag">
              <a:fgClr>
                <a:srgbClr val="000080"/>
              </a:fgClr>
              <a:bgClr>
                <a:srgbClr val="FFFFFF"/>
              </a:bgClr>
            </a:patt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'[15]グラフ（年度・暦年）'!$R$24:$AC$24</c:f>
              <c:numCache>
                <c:formatCode>General</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1515-45FD-BB80-2C730BDBAEE6}"/>
            </c:ext>
          </c:extLst>
        </c:ser>
        <c:ser>
          <c:idx val="4"/>
          <c:order val="4"/>
          <c:tx>
            <c:strRef>
              <c:f>'[15]グラフ（年度・暦年）'!$Q$25</c:f>
              <c:strCache>
                <c:ptCount val="1"/>
                <c:pt idx="0">
                  <c:v>令和6年</c:v>
                </c:pt>
              </c:strCache>
            </c:strRef>
          </c:tx>
          <c:spPr>
            <a:solidFill>
              <a:srgbClr val="FF0000"/>
            </a:solidFill>
            <a:ln w="3175">
              <a:solidFill>
                <a:srgbClr val="000000"/>
              </a:solidFill>
              <a:prstDash val="solid"/>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'[15]グラフ（年度・暦年）'!$R$25:$AC$25</c:f>
              <c:numCache>
                <c:formatCode>General</c:formatCode>
                <c:ptCount val="12"/>
                <c:pt idx="0">
                  <c:v>629.20000000000005</c:v>
                </c:pt>
                <c:pt idx="1">
                  <c:v>719.2</c:v>
                </c:pt>
                <c:pt idx="2">
                  <c:v>845.1</c:v>
                </c:pt>
                <c:pt idx="3">
                  <c:v>752.3</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1515-45FD-BB80-2C730BDBAEE6}"/>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General"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令和５</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'グラフ（国内客年度・暦年）'!$A$18</c:f>
              <c:strCache>
                <c:ptCount val="1"/>
                <c:pt idx="0">
                  <c:v>平成30年度</c:v>
                </c:pt>
              </c:strCache>
            </c:strRef>
          </c:tx>
          <c:spPr>
            <a:solidFill>
              <a:srgbClr val="FFCC99"/>
            </a:solid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B211-4E00-BE37-37E78625EA5A}"/>
            </c:ext>
          </c:extLst>
        </c:ser>
        <c:ser>
          <c:idx val="2"/>
          <c:order val="1"/>
          <c:tx>
            <c:strRef>
              <c:f>'グラフ（国内客年度・暦年）'!$A$19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B211-4E00-BE37-37E78625EA5A}"/>
            </c:ext>
          </c:extLst>
        </c:ser>
        <c:ser>
          <c:idx val="3"/>
          <c:order val="2"/>
          <c:tx>
            <c:strRef>
              <c:f>'グラフ（国内客年度・暦年）'!$A$20</c:f>
              <c:strCache>
                <c:ptCount val="1"/>
                <c:pt idx="0">
                  <c:v>令和２年度</c:v>
                </c:pt>
              </c:strCache>
            </c:strRef>
          </c:tx>
          <c:spPr>
            <a:solidFill>
              <a:srgbClr val="FF9900"/>
            </a:solid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'グラフ（国内客年度・暦年）'!$B$20:$M$20</c:f>
              <c:numCache>
                <c:formatCode>#,##0.0_ </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B211-4E00-BE37-37E78625EA5A}"/>
            </c:ext>
          </c:extLst>
        </c:ser>
        <c:ser>
          <c:idx val="4"/>
          <c:order val="3"/>
          <c:tx>
            <c:strRef>
              <c:f>'グラフ（国内客年度・暦年）'!$A$21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'グラフ（国内客年度・暦年）'!$B$21:$M$21</c:f>
              <c:numCache>
                <c:formatCode>#,##0.0_ </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B211-4E00-BE37-37E78625EA5A}"/>
            </c:ext>
          </c:extLst>
        </c:ser>
        <c:ser>
          <c:idx val="5"/>
          <c:order val="4"/>
          <c:tx>
            <c:strRef>
              <c:f>'グラフ（国内客年度・暦年）'!$A$22</c:f>
              <c:strCache>
                <c:ptCount val="1"/>
                <c:pt idx="0">
                  <c:v>令和４年度</c:v>
                </c:pt>
              </c:strCache>
            </c:strRef>
          </c:tx>
          <c:spPr>
            <a:solidFill>
              <a:srgbClr val="FF0000"/>
            </a:solidFill>
            <a:ln w="3175">
              <a:solidFill>
                <a:srgbClr val="000000"/>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4-B211-4E00-BE37-37E78625EA5A}"/>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50"/>
      </c:valAx>
    </c:plotArea>
    <c:legend>
      <c:legendPos val="r"/>
      <c:layout>
        <c:manualLayout>
          <c:xMode val="edge"/>
          <c:yMode val="edge"/>
          <c:x val="0.21474635210532916"/>
          <c:y val="0.9472625901395727"/>
          <c:w val="0.58405461872601239"/>
          <c:h val="4.4624768136161792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平成30年</c:v>
                </c:pt>
              </c:strCache>
            </c:strRef>
          </c:tx>
          <c:spPr>
            <a:solidFill>
              <a:srgbClr val="FFCC99"/>
            </a:solid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273F-4450-9086-3975924CCD56}"/>
            </c:ext>
          </c:extLst>
        </c:ser>
        <c:ser>
          <c:idx val="2"/>
          <c:order val="1"/>
          <c:tx>
            <c:strRef>
              <c:f>'グラフ（国内客年度・暦年）'!$Q$19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273F-4450-9086-3975924CCD56}"/>
            </c:ext>
          </c:extLst>
        </c:ser>
        <c:ser>
          <c:idx val="3"/>
          <c:order val="2"/>
          <c:tx>
            <c:strRef>
              <c:f>'グラフ（国内客年度・暦年）'!$Q$20</c:f>
              <c:strCache>
                <c:ptCount val="1"/>
                <c:pt idx="0">
                  <c:v>令和２年</c:v>
                </c:pt>
              </c:strCache>
            </c:strRef>
          </c:tx>
          <c:spPr>
            <a:solidFill>
              <a:srgbClr val="FF9900"/>
            </a:solid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'グラフ（国内客年度・暦年）'!$R$20:$AC$20</c:f>
              <c:numCache>
                <c:formatCode>#,##0.0_ </c:formatCode>
                <c:ptCount val="12"/>
                <c:pt idx="0">
                  <c:v>534.29999999999995</c:v>
                </c:pt>
                <c:pt idx="1">
                  <c:v>529.9</c:v>
                </c:pt>
                <c:pt idx="2">
                  <c:v>393.9</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273F-4450-9086-3975924CCD56}"/>
            </c:ext>
          </c:extLst>
        </c:ser>
        <c:ser>
          <c:idx val="4"/>
          <c:order val="3"/>
          <c:tx>
            <c:strRef>
              <c:f>'グラフ（国内客年度・暦年）'!$Q$21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'グラフ（国内客年度・暦年）'!$R$21:$AC$21</c:f>
              <c:numCache>
                <c:formatCode>#,##0.0_ </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273F-4450-9086-3975924CCD56}"/>
            </c:ext>
          </c:extLst>
        </c:ser>
        <c:ser>
          <c:idx val="0"/>
          <c:order val="4"/>
          <c:tx>
            <c:strRef>
              <c:f>'グラフ（国内客年度・暦年）'!$Q$22</c:f>
              <c:strCache>
                <c:ptCount val="1"/>
                <c:pt idx="0">
                  <c:v>令和４年</c:v>
                </c:pt>
              </c:strCache>
            </c:strRef>
          </c:tx>
          <c:spPr>
            <a:solidFill>
              <a:srgbClr val="FF0000"/>
            </a:solidFill>
            <a:ln w="3175">
              <a:solidFill>
                <a:srgbClr val="000000"/>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4-273F-4450-9086-3975924CCD56}"/>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'[16]グラフ（国内客年度・暦年）'!$A$18</c:f>
              <c:strCache>
                <c:ptCount val="1"/>
                <c:pt idx="0">
                  <c:v>令和元年度</c:v>
                </c:pt>
              </c:strCache>
            </c:strRef>
          </c:tx>
          <c:spPr>
            <a:solidFill>
              <a:srgbClr val="FFCC99"/>
            </a:solid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'[16]グラフ（国内客年度・暦年）'!$B$18:$M$18</c:f>
              <c:numCache>
                <c:formatCode>General</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0-EFE5-495E-9075-457F1C5346CC}"/>
            </c:ext>
          </c:extLst>
        </c:ser>
        <c:ser>
          <c:idx val="2"/>
          <c:order val="1"/>
          <c:tx>
            <c:strRef>
              <c:f>'[16]グラフ（国内客年度・暦年）'!$A$19</c:f>
              <c:strCache>
                <c:ptCount val="1"/>
                <c:pt idx="0">
                  <c:v>令和２年度</c:v>
                </c:pt>
              </c:strCache>
            </c:strRef>
          </c:tx>
          <c:spPr>
            <a:pattFill prst="dkUpDiag">
              <a:fgClr>
                <a:srgbClr val="FFCC00"/>
              </a:fgClr>
              <a:bgClr>
                <a:srgbClr val="FFFFFF"/>
              </a:bgClr>
            </a:patt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'[16]グラフ（国内客年度・暦年）'!$B$19:$M$19</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1-EFE5-495E-9075-457F1C5346CC}"/>
            </c:ext>
          </c:extLst>
        </c:ser>
        <c:ser>
          <c:idx val="3"/>
          <c:order val="2"/>
          <c:tx>
            <c:strRef>
              <c:f>'[16]グラフ（国内客年度・暦年）'!$A$20</c:f>
              <c:strCache>
                <c:ptCount val="1"/>
                <c:pt idx="0">
                  <c:v>令和３年度</c:v>
                </c:pt>
              </c:strCache>
            </c:strRef>
          </c:tx>
          <c:spPr>
            <a:solidFill>
              <a:srgbClr val="FF9900"/>
            </a:solid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'[16]グラフ（国内客年度・暦年）'!$B$20:$M$20</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2-EFE5-495E-9075-457F1C5346CC}"/>
            </c:ext>
          </c:extLst>
        </c:ser>
        <c:ser>
          <c:idx val="4"/>
          <c:order val="3"/>
          <c:tx>
            <c:strRef>
              <c:f>'[16]グラフ（国内客年度・暦年）'!$A$21</c:f>
              <c:strCache>
                <c:ptCount val="1"/>
                <c:pt idx="0">
                  <c:v>令和４年度</c:v>
                </c:pt>
              </c:strCache>
            </c:strRef>
          </c:tx>
          <c:spPr>
            <a:pattFill prst="dkUpDiag">
              <a:fgClr>
                <a:srgbClr val="FF6600"/>
              </a:fgClr>
              <a:bgClr>
                <a:srgbClr val="FFFFFF"/>
              </a:bgClr>
            </a:patt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'[16]グラフ（国内客年度・暦年）'!$B$21:$M$21</c:f>
              <c:numCache>
                <c:formatCode>General</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3-EFE5-495E-9075-457F1C5346CC}"/>
            </c:ext>
          </c:extLst>
        </c:ser>
        <c:ser>
          <c:idx val="5"/>
          <c:order val="4"/>
          <c:tx>
            <c:strRef>
              <c:f>'[16]グラフ（国内客年度・暦年）'!$A$22</c:f>
              <c:strCache>
                <c:ptCount val="1"/>
                <c:pt idx="0">
                  <c:v>令和５年度</c:v>
                </c:pt>
              </c:strCache>
            </c:strRef>
          </c:tx>
          <c:spPr>
            <a:solidFill>
              <a:srgbClr val="FF0000"/>
            </a:solidFill>
            <a:ln w="3175">
              <a:solidFill>
                <a:srgbClr val="000000"/>
              </a:solidFill>
              <a:prstDash val="solid"/>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'[16]グラフ（国内客年度・暦年）'!$B$22:$M$22</c:f>
              <c:numCache>
                <c:formatCode>General</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4-EFE5-495E-9075-457F1C5346CC}"/>
            </c:ext>
          </c:extLst>
        </c:ser>
        <c:ser>
          <c:idx val="0"/>
          <c:order val="5"/>
          <c:tx>
            <c:strRef>
              <c:f>'[16]グラフ（国内客年度・暦年）'!$A$23</c:f>
              <c:strCache>
                <c:ptCount val="1"/>
                <c:pt idx="0">
                  <c:v>令和６年度</c:v>
                </c:pt>
              </c:strCache>
            </c:strRef>
          </c:tx>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'[16]グラフ（国内客年度・暦年）'!$B$23:$M$23</c:f>
              <c:numCache>
                <c:formatCode>General</c:formatCode>
                <c:ptCount val="12"/>
                <c:pt idx="0">
                  <c:v>593.4</c:v>
                </c:pt>
              </c:numCache>
            </c:numRef>
          </c:val>
          <c:extLst>
            <c:ext xmlns:c16="http://schemas.microsoft.com/office/drawing/2014/chart" uri="{C3380CC4-5D6E-409C-BE32-E72D297353CC}">
              <c16:uniqueId val="{00000005-EFE5-495E-9075-457F1C5346CC}"/>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50"/>
      </c:valAx>
    </c:plotArea>
    <c:legend>
      <c:legendPos val="r"/>
      <c:layout>
        <c:manualLayout>
          <c:xMode val="edge"/>
          <c:yMode val="edge"/>
          <c:x val="0.1008321718903647"/>
          <c:y val="0.94726251995294086"/>
          <c:w val="0.78525364919175733"/>
          <c:h val="5.2737480047059158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8" name="Line 1">
          <a:extLst>
            <a:ext uri="{FF2B5EF4-FFF2-40B4-BE49-F238E27FC236}">
              <a16:creationId xmlns:a16="http://schemas.microsoft.com/office/drawing/2014/main" id="{00000000-0008-0000-0B00-000008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29</xdr:col>
      <xdr:colOff>9525</xdr:colOff>
      <xdr:row>2</xdr:row>
      <xdr:rowOff>0</xdr:rowOff>
    </xdr:from>
    <xdr:to>
      <xdr:col>30</xdr:col>
      <xdr:colOff>0</xdr:colOff>
      <xdr:row>4</xdr:row>
      <xdr:rowOff>0</xdr:rowOff>
    </xdr:to>
    <xdr:sp macro="" textlink="">
      <xdr:nvSpPr>
        <xdr:cNvPr id="9" name="Line 8">
          <a:extLst>
            <a:ext uri="{FF2B5EF4-FFF2-40B4-BE49-F238E27FC236}">
              <a16:creationId xmlns:a16="http://schemas.microsoft.com/office/drawing/2014/main" id="{00000000-0008-0000-0B00-000009000000}"/>
            </a:ext>
          </a:extLst>
        </xdr:cNvPr>
        <xdr:cNvSpPr>
          <a:spLocks noChangeShapeType="1"/>
        </xdr:cNvSpPr>
      </xdr:nvSpPr>
      <xdr:spPr bwMode="auto">
        <a:xfrm>
          <a:off x="13731875" y="628650"/>
          <a:ext cx="320675" cy="533400"/>
        </a:xfrm>
        <a:prstGeom prst="line">
          <a:avLst/>
        </a:prstGeom>
        <a:noFill/>
        <a:ln w="9525">
          <a:solidFill>
            <a:srgbClr val="000000"/>
          </a:solidFill>
          <a:round/>
          <a:headEnd/>
          <a:tailEnd/>
        </a:ln>
      </xdr:spPr>
    </xdr:sp>
    <xdr:clientData/>
  </xdr:twoCellAnchor>
  <xdr:oneCellAnchor>
    <xdr:from>
      <xdr:col>54</xdr:col>
      <xdr:colOff>389808</xdr:colOff>
      <xdr:row>0</xdr:row>
      <xdr:rowOff>75298</xdr:rowOff>
    </xdr:from>
    <xdr:ext cx="1146098" cy="312906"/>
    <xdr:sp macro="" textlink="">
      <xdr:nvSpPr>
        <xdr:cNvPr id="10" name="Text Box 3">
          <a:extLst>
            <a:ext uri="{FF2B5EF4-FFF2-40B4-BE49-F238E27FC236}">
              <a16:creationId xmlns:a16="http://schemas.microsoft.com/office/drawing/2014/main" id="{00000000-0008-0000-0B00-00000A000000}"/>
            </a:ext>
          </a:extLst>
        </xdr:cNvPr>
        <xdr:cNvSpPr txBox="1">
          <a:spLocks noChangeArrowheads="1"/>
        </xdr:cNvSpPr>
      </xdr:nvSpPr>
      <xdr:spPr bwMode="auto">
        <a:xfrm>
          <a:off x="26154933"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26</xdr:col>
      <xdr:colOff>43038</xdr:colOff>
      <xdr:row>0</xdr:row>
      <xdr:rowOff>72940</xdr:rowOff>
    </xdr:from>
    <xdr:ext cx="1099788" cy="293349"/>
    <xdr:sp macro="" textlink="">
      <xdr:nvSpPr>
        <xdr:cNvPr id="11" name="Text Box 3">
          <a:extLst>
            <a:ext uri="{FF2B5EF4-FFF2-40B4-BE49-F238E27FC236}">
              <a16:creationId xmlns:a16="http://schemas.microsoft.com/office/drawing/2014/main" id="{00000000-0008-0000-0B00-00000B000000}"/>
            </a:ext>
          </a:extLst>
        </xdr:cNvPr>
        <xdr:cNvSpPr txBox="1">
          <a:spLocks noChangeArrowheads="1"/>
        </xdr:cNvSpPr>
      </xdr:nvSpPr>
      <xdr:spPr bwMode="auto">
        <a:xfrm>
          <a:off x="12532694" y="72940"/>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drawings/drawing2.xml><?xml version="1.0" encoding="utf-8"?>
<xdr:wsDr xmlns:xdr="http://schemas.openxmlformats.org/drawingml/2006/spreadsheetDrawing" xmlns:a="http://schemas.openxmlformats.org/drawingml/2006/main">
  <xdr:twoCellAnchor>
    <xdr:from>
      <xdr:col>16</xdr:col>
      <xdr:colOff>171450</xdr:colOff>
      <xdr:row>0</xdr:row>
      <xdr:rowOff>285750</xdr:rowOff>
    </xdr:from>
    <xdr:to>
      <xdr:col>17</xdr:col>
      <xdr:colOff>285750</xdr:colOff>
      <xdr:row>1</xdr:row>
      <xdr:rowOff>323850</xdr:rowOff>
    </xdr:to>
    <xdr:sp macro="" textlink="">
      <xdr:nvSpPr>
        <xdr:cNvPr id="2" name="Text Box 16">
          <a:extLst>
            <a:ext uri="{FF2B5EF4-FFF2-40B4-BE49-F238E27FC236}">
              <a16:creationId xmlns:a16="http://schemas.microsoft.com/office/drawing/2014/main" id="{00000000-0008-0000-0C00-000002000000}"/>
            </a:ext>
          </a:extLst>
        </xdr:cNvPr>
        <xdr:cNvSpPr txBox="1">
          <a:spLocks noChangeArrowheads="1"/>
        </xdr:cNvSpPr>
      </xdr:nvSpPr>
      <xdr:spPr bwMode="auto">
        <a:xfrm>
          <a:off x="9582150" y="285750"/>
          <a:ext cx="7810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8364" name="グラフ 1">
          <a:extLst>
            <a:ext uri="{FF2B5EF4-FFF2-40B4-BE49-F238E27FC236}">
              <a16:creationId xmlns:a16="http://schemas.microsoft.com/office/drawing/2014/main" id="{00000000-0008-0000-0C00-0000AC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8365" name="グラフ 6">
          <a:extLst>
            <a:ext uri="{FF2B5EF4-FFF2-40B4-BE49-F238E27FC236}">
              <a16:creationId xmlns:a16="http://schemas.microsoft.com/office/drawing/2014/main" id="{00000000-0008-0000-0C00-0000AD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39338</xdr:colOff>
      <xdr:row>0</xdr:row>
      <xdr:rowOff>89312</xdr:rowOff>
    </xdr:from>
    <xdr:to>
      <xdr:col>1</xdr:col>
      <xdr:colOff>15092</xdr:colOff>
      <xdr:row>1</xdr:row>
      <xdr:rowOff>134834</xdr:rowOff>
    </xdr:to>
    <xdr:sp macro="" textlink="">
      <xdr:nvSpPr>
        <xdr:cNvPr id="6" name="Text Box 9">
          <a:extLst>
            <a:ext uri="{FF2B5EF4-FFF2-40B4-BE49-F238E27FC236}">
              <a16:creationId xmlns:a16="http://schemas.microsoft.com/office/drawing/2014/main" id="{00000000-0008-0000-0C00-000006000000}"/>
            </a:ext>
          </a:extLst>
        </xdr:cNvPr>
        <xdr:cNvSpPr txBox="1">
          <a:spLocks noChangeArrowheads="1"/>
        </xdr:cNvSpPr>
      </xdr:nvSpPr>
      <xdr:spPr bwMode="auto">
        <a:xfrm>
          <a:off x="39338" y="89312"/>
          <a:ext cx="833004" cy="399308"/>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3" name="Text Box 16">
          <a:extLst>
            <a:ext uri="{FF2B5EF4-FFF2-40B4-BE49-F238E27FC236}">
              <a16:creationId xmlns:a16="http://schemas.microsoft.com/office/drawing/2014/main" id="{00000000-0008-0000-0C00-000003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4" name="グラフ 1">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7" name="グラフ 6">
          <a:extLst>
            <a:ext uri="{FF2B5EF4-FFF2-40B4-BE49-F238E27FC236}">
              <a16:creationId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59987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39338</xdr:colOff>
      <xdr:row>0</xdr:row>
      <xdr:rowOff>89312</xdr:rowOff>
    </xdr:from>
    <xdr:to>
      <xdr:col>1</xdr:col>
      <xdr:colOff>15092</xdr:colOff>
      <xdr:row>1</xdr:row>
      <xdr:rowOff>134834</xdr:rowOff>
    </xdr:to>
    <xdr:sp macro="" textlink="">
      <xdr:nvSpPr>
        <xdr:cNvPr id="9" name="Text Box 9">
          <a:extLst>
            <a:ext uri="{FF2B5EF4-FFF2-40B4-BE49-F238E27FC236}">
              <a16:creationId xmlns:a16="http://schemas.microsoft.com/office/drawing/2014/main" id="{00000000-0008-0000-0C00-000009000000}"/>
            </a:ext>
          </a:extLst>
        </xdr:cNvPr>
        <xdr:cNvSpPr txBox="1">
          <a:spLocks noChangeArrowheads="1"/>
        </xdr:cNvSpPr>
      </xdr:nvSpPr>
      <xdr:spPr bwMode="auto">
        <a:xfrm>
          <a:off x="39338" y="89312"/>
          <a:ext cx="763154" cy="401122"/>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0" name="Text Box 16">
          <a:extLst>
            <a:ext uri="{FF2B5EF4-FFF2-40B4-BE49-F238E27FC236}">
              <a16:creationId xmlns:a16="http://schemas.microsoft.com/office/drawing/2014/main" id="{00000000-0008-0000-0C00-00000A000000}"/>
            </a:ext>
          </a:extLst>
        </xdr:cNvPr>
        <xdr:cNvSpPr txBox="1">
          <a:spLocks noChangeArrowheads="1"/>
        </xdr:cNvSpPr>
      </xdr:nvSpPr>
      <xdr:spPr bwMode="auto">
        <a:xfrm>
          <a:off x="883920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11" name="グラフ 1">
          <a:extLst>
            <a:ext uri="{FF2B5EF4-FFF2-40B4-BE49-F238E27FC236}">
              <a16:creationId xmlns:a16="http://schemas.microsoft.com/office/drawing/2014/main" id="{00000000-0008-0000-0C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12" name="グラフ 6">
          <a:extLst>
            <a:ext uri="{FF2B5EF4-FFF2-40B4-BE49-F238E27FC236}">
              <a16:creationId xmlns:a16="http://schemas.microsoft.com/office/drawing/2014/main" id="{00000000-0008-0000-0C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39338</xdr:colOff>
      <xdr:row>0</xdr:row>
      <xdr:rowOff>89312</xdr:rowOff>
    </xdr:from>
    <xdr:to>
      <xdr:col>1</xdr:col>
      <xdr:colOff>15092</xdr:colOff>
      <xdr:row>1</xdr:row>
      <xdr:rowOff>134834</xdr:rowOff>
    </xdr:to>
    <xdr:sp macro="" textlink="">
      <xdr:nvSpPr>
        <xdr:cNvPr id="14" name="Text Box 9">
          <a:extLst>
            <a:ext uri="{FF2B5EF4-FFF2-40B4-BE49-F238E27FC236}">
              <a16:creationId xmlns:a16="http://schemas.microsoft.com/office/drawing/2014/main" id="{00000000-0008-0000-0C00-00000E000000}"/>
            </a:ext>
          </a:extLst>
        </xdr:cNvPr>
        <xdr:cNvSpPr txBox="1">
          <a:spLocks noChangeArrowheads="1"/>
        </xdr:cNvSpPr>
      </xdr:nvSpPr>
      <xdr:spPr bwMode="auto">
        <a:xfrm>
          <a:off x="39338" y="89312"/>
          <a:ext cx="763154" cy="401122"/>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171450</xdr:colOff>
      <xdr:row>0</xdr:row>
      <xdr:rowOff>285750</xdr:rowOff>
    </xdr:from>
    <xdr:to>
      <xdr:col>17</xdr:col>
      <xdr:colOff>285750</xdr:colOff>
      <xdr:row>1</xdr:row>
      <xdr:rowOff>323850</xdr:rowOff>
    </xdr:to>
    <xdr:sp macro="" textlink="">
      <xdr:nvSpPr>
        <xdr:cNvPr id="2" name="Text Box 1">
          <a:extLst>
            <a:ext uri="{FF2B5EF4-FFF2-40B4-BE49-F238E27FC236}">
              <a16:creationId xmlns:a16="http://schemas.microsoft.com/office/drawing/2014/main" id="{00000000-0008-0000-0D00-000002000000}"/>
            </a:ext>
          </a:extLst>
        </xdr:cNvPr>
        <xdr:cNvSpPr txBox="1">
          <a:spLocks noChangeArrowheads="1"/>
        </xdr:cNvSpPr>
      </xdr:nvSpPr>
      <xdr:spPr bwMode="auto">
        <a:xfrm>
          <a:off x="9582150" y="285750"/>
          <a:ext cx="83820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3" name="グラフ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4" name="グラフ 3">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6" name="Text Box 1">
          <a:extLst>
            <a:ext uri="{FF2B5EF4-FFF2-40B4-BE49-F238E27FC236}">
              <a16:creationId xmlns:a16="http://schemas.microsoft.com/office/drawing/2014/main" id="{00000000-0008-0000-0D00-000006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7" name="グラフ 6">
          <a:extLst>
            <a:ext uri="{FF2B5EF4-FFF2-40B4-BE49-F238E27FC236}">
              <a16:creationId xmlns:a16="http://schemas.microsoft.com/office/drawing/2014/main" id="{00000000-0008-0000-0D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8" name="グラフ 7">
          <a:extLst>
            <a:ext uri="{FF2B5EF4-FFF2-40B4-BE49-F238E27FC236}">
              <a16:creationId xmlns:a16="http://schemas.microsoft.com/office/drawing/2014/main"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0" name="Text Box 1">
          <a:extLst>
            <a:ext uri="{FF2B5EF4-FFF2-40B4-BE49-F238E27FC236}">
              <a16:creationId xmlns:a16="http://schemas.microsoft.com/office/drawing/2014/main" id="{00000000-0008-0000-0D00-00000A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1" name="グラフ 10">
          <a:extLst>
            <a:ext uri="{FF2B5EF4-FFF2-40B4-BE49-F238E27FC236}">
              <a16:creationId xmlns:a16="http://schemas.microsoft.com/office/drawing/2014/main" id="{00000000-0008-0000-0D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2" name="グラフ 11">
          <a:extLst>
            <a:ext uri="{FF2B5EF4-FFF2-40B4-BE49-F238E27FC236}">
              <a16:creationId xmlns:a16="http://schemas.microsoft.com/office/drawing/2014/main" id="{00000000-0008-0000-0D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7.xml><?xml version="1.0" encoding="utf-8"?>
<xdr:wsDr xmlns:xdr="http://schemas.openxmlformats.org/drawingml/2006/spreadsheetDrawing" xmlns:a="http://schemas.openxmlformats.org/drawingml/2006/main">
  <xdr:twoCellAnchor>
    <xdr:from>
      <xdr:col>16</xdr:col>
      <xdr:colOff>171450</xdr:colOff>
      <xdr:row>0</xdr:row>
      <xdr:rowOff>285750</xdr:rowOff>
    </xdr:from>
    <xdr:to>
      <xdr:col>17</xdr:col>
      <xdr:colOff>285750</xdr:colOff>
      <xdr:row>1</xdr:row>
      <xdr:rowOff>323850</xdr:rowOff>
    </xdr:to>
    <xdr:sp macro="" textlink="">
      <xdr:nvSpPr>
        <xdr:cNvPr id="2" name="Text Box 1">
          <a:extLst>
            <a:ext uri="{FF2B5EF4-FFF2-40B4-BE49-F238E27FC236}">
              <a16:creationId xmlns:a16="http://schemas.microsoft.com/office/drawing/2014/main" id="{00000000-0008-0000-0E00-000002000000}"/>
            </a:ext>
          </a:extLst>
        </xdr:cNvPr>
        <xdr:cNvSpPr txBox="1">
          <a:spLocks noChangeArrowheads="1"/>
        </xdr:cNvSpPr>
      </xdr:nvSpPr>
      <xdr:spPr bwMode="auto">
        <a:xfrm>
          <a:off x="9544050" y="285750"/>
          <a:ext cx="7810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2426" name="グラフ 2">
          <a:extLst>
            <a:ext uri="{FF2B5EF4-FFF2-40B4-BE49-F238E27FC236}">
              <a16:creationId xmlns:a16="http://schemas.microsoft.com/office/drawing/2014/main" id="{00000000-0008-0000-0E00-00008A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2427" name="グラフ 3">
          <a:extLst>
            <a:ext uri="{FF2B5EF4-FFF2-40B4-BE49-F238E27FC236}">
              <a16:creationId xmlns:a16="http://schemas.microsoft.com/office/drawing/2014/main" id="{00000000-0008-0000-0E00-00008B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3" name="Text Box 1">
          <a:extLst>
            <a:ext uri="{FF2B5EF4-FFF2-40B4-BE49-F238E27FC236}">
              <a16:creationId xmlns:a16="http://schemas.microsoft.com/office/drawing/2014/main" id="{00000000-0008-0000-0E00-000003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4" name="グラフ 2">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6" name="グラフ 3">
          <a:extLst>
            <a:ext uri="{FF2B5EF4-FFF2-40B4-BE49-F238E27FC236}">
              <a16:creationId xmlns:a16="http://schemas.microsoft.com/office/drawing/2014/main" id="{00000000-0008-0000-0E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8" name="Text Box 1">
          <a:extLst>
            <a:ext uri="{FF2B5EF4-FFF2-40B4-BE49-F238E27FC236}">
              <a16:creationId xmlns:a16="http://schemas.microsoft.com/office/drawing/2014/main" id="{00000000-0008-0000-0E00-000008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9" name="グラフ 2">
          <a:extLst>
            <a:ext uri="{FF2B5EF4-FFF2-40B4-BE49-F238E27FC236}">
              <a16:creationId xmlns:a16="http://schemas.microsoft.com/office/drawing/2014/main" id="{00000000-0008-0000-0E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0" name="グラフ 3">
          <a:extLst>
            <a:ext uri="{FF2B5EF4-FFF2-40B4-BE49-F238E27FC236}">
              <a16:creationId xmlns:a16="http://schemas.microsoft.com/office/drawing/2014/main" id="{00000000-0008-0000-0E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drawings/drawing9.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5\R6-5&#26376;&#22577;&#65288;&#36895;&#22577;&#65289;%20.xlsm" TargetMode="External"/><Relationship Id="rId1"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5\R6-5&#26376;&#22577;&#65288;&#36895;&#22577;&#65289;%20.xlsm"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file:///C:\Users\moromim\Desktop\R6-4&#26376;&#22577;&#65288;&#26032;&#28151;&#22312;&#29575;&#36969;&#29992;&#29256;&#65289;.xlsm" TargetMode="External"/><Relationship Id="rId1" Type="http://schemas.openxmlformats.org/officeDocument/2006/relationships/externalLinkPath" Target="R6-4&#26376;&#22577;&#65288;&#26032;&#28151;&#22312;&#29575;&#36969;&#29992;&#29256;&#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月報第１表"/>
      <sheetName val="月報第２表 (修正版)"/>
      <sheetName val="年度・暦年"/>
      <sheetName val="グラフ（年度・暦年）"/>
      <sheetName val="グラフ（国内客年度・暦年）"/>
      <sheetName val="グラフ（外国客年度・暦年）"/>
    </sheetNames>
    <sheetDataSet>
      <sheetData sheetId="0">
        <row r="8">
          <cell r="C8">
            <v>707500</v>
          </cell>
        </row>
        <row r="21">
          <cell r="K21">
            <v>5</v>
          </cell>
        </row>
      </sheetData>
      <sheetData sheetId="1"/>
      <sheetData sheetId="2"/>
      <sheetData sheetId="3">
        <row r="18">
          <cell r="B18">
            <v>4</v>
          </cell>
          <cell r="C18">
            <v>5</v>
          </cell>
          <cell r="D18">
            <v>6</v>
          </cell>
          <cell r="E18">
            <v>7</v>
          </cell>
          <cell r="F18">
            <v>8</v>
          </cell>
          <cell r="G18">
            <v>9</v>
          </cell>
          <cell r="H18">
            <v>10</v>
          </cell>
          <cell r="I18">
            <v>11</v>
          </cell>
          <cell r="J18">
            <v>12</v>
          </cell>
          <cell r="K18">
            <v>1</v>
          </cell>
          <cell r="L18">
            <v>2</v>
          </cell>
          <cell r="M18">
            <v>3</v>
          </cell>
          <cell r="R18">
            <v>1</v>
          </cell>
          <cell r="S18">
            <v>2</v>
          </cell>
          <cell r="T18">
            <v>3</v>
          </cell>
          <cell r="U18">
            <v>4</v>
          </cell>
          <cell r="V18">
            <v>5</v>
          </cell>
          <cell r="W18">
            <v>6</v>
          </cell>
          <cell r="X18">
            <v>7</v>
          </cell>
          <cell r="Y18">
            <v>8</v>
          </cell>
          <cell r="Z18">
            <v>9</v>
          </cell>
          <cell r="AA18">
            <v>10</v>
          </cell>
          <cell r="AB18">
            <v>11</v>
          </cell>
          <cell r="AC18">
            <v>12</v>
          </cell>
        </row>
        <row r="19">
          <cell r="A19" t="str">
            <v>平成30年度</v>
          </cell>
          <cell r="B19">
            <v>833.2</v>
          </cell>
          <cell r="C19">
            <v>830.9</v>
          </cell>
          <cell r="D19">
            <v>809.7</v>
          </cell>
          <cell r="E19">
            <v>885.8</v>
          </cell>
          <cell r="F19">
            <v>1041.5</v>
          </cell>
          <cell r="G19">
            <v>801.5</v>
          </cell>
          <cell r="H19">
            <v>849.3</v>
          </cell>
          <cell r="I19">
            <v>795.2</v>
          </cell>
          <cell r="J19">
            <v>747.5</v>
          </cell>
          <cell r="K19">
            <v>753.5</v>
          </cell>
          <cell r="L19">
            <v>772.2</v>
          </cell>
          <cell r="M19">
            <v>884</v>
          </cell>
          <cell r="Q19" t="str">
            <v>平成30年</v>
          </cell>
          <cell r="R19">
            <v>704.3</v>
          </cell>
          <cell r="S19">
            <v>711.4</v>
          </cell>
          <cell r="T19">
            <v>837.4</v>
          </cell>
          <cell r="U19">
            <v>833.2</v>
          </cell>
          <cell r="V19">
            <v>830.9</v>
          </cell>
          <cell r="W19">
            <v>809.7</v>
          </cell>
          <cell r="X19">
            <v>885.8</v>
          </cell>
          <cell r="Y19">
            <v>1041.5</v>
          </cell>
          <cell r="Z19">
            <v>801.5</v>
          </cell>
          <cell r="AA19">
            <v>849.3</v>
          </cell>
          <cell r="AB19">
            <v>795.2</v>
          </cell>
          <cell r="AC19">
            <v>747.5</v>
          </cell>
        </row>
        <row r="20">
          <cell r="A20" t="str">
            <v>令和元年度</v>
          </cell>
          <cell r="B20">
            <v>851.4</v>
          </cell>
          <cell r="C20">
            <v>834.9</v>
          </cell>
          <cell r="D20">
            <v>868.2</v>
          </cell>
          <cell r="E20">
            <v>963.6</v>
          </cell>
          <cell r="F20">
            <v>1021.2</v>
          </cell>
          <cell r="G20">
            <v>809.3</v>
          </cell>
          <cell r="H20">
            <v>851.3</v>
          </cell>
          <cell r="I20">
            <v>799.2</v>
          </cell>
          <cell r="J20">
            <v>755.1</v>
          </cell>
          <cell r="K20">
            <v>727.8</v>
          </cell>
          <cell r="L20">
            <v>590.9</v>
          </cell>
          <cell r="M20">
            <v>396.3</v>
          </cell>
          <cell r="Q20" t="str">
            <v>令和元年</v>
          </cell>
          <cell r="R20">
            <v>753.5</v>
          </cell>
          <cell r="S20">
            <v>772.2</v>
          </cell>
          <cell r="T20">
            <v>884</v>
          </cell>
          <cell r="U20">
            <v>851.4</v>
          </cell>
          <cell r="V20">
            <v>834.9</v>
          </cell>
          <cell r="W20">
            <v>868.2</v>
          </cell>
          <cell r="X20">
            <v>963.6</v>
          </cell>
          <cell r="Y20">
            <v>1021.2</v>
          </cell>
          <cell r="Z20">
            <v>809.3</v>
          </cell>
          <cell r="AA20">
            <v>851.3</v>
          </cell>
          <cell r="AB20">
            <v>799.2</v>
          </cell>
          <cell r="AC20">
            <v>755.1</v>
          </cell>
        </row>
        <row r="23">
          <cell r="A23" t="str">
            <v>令和４年度</v>
          </cell>
          <cell r="B23">
            <v>409</v>
          </cell>
          <cell r="C23">
            <v>396.8</v>
          </cell>
          <cell r="D23">
            <v>448.5</v>
          </cell>
          <cell r="E23">
            <v>607.79999999999995</v>
          </cell>
          <cell r="F23">
            <v>640.79999999999995</v>
          </cell>
          <cell r="G23">
            <v>494.7</v>
          </cell>
          <cell r="H23">
            <v>630.70000000000005</v>
          </cell>
          <cell r="I23">
            <v>615</v>
          </cell>
          <cell r="J23">
            <v>635</v>
          </cell>
          <cell r="K23">
            <v>532.20000000000005</v>
          </cell>
          <cell r="L23">
            <v>597.9</v>
          </cell>
          <cell r="M23">
            <v>766.2</v>
          </cell>
          <cell r="Q23" t="str">
            <v>令和4年</v>
          </cell>
          <cell r="R23">
            <v>224.6</v>
          </cell>
          <cell r="S23">
            <v>179.2</v>
          </cell>
          <cell r="T23">
            <v>415.7</v>
          </cell>
          <cell r="U23">
            <v>409</v>
          </cell>
          <cell r="V23">
            <v>396.8</v>
          </cell>
          <cell r="W23">
            <v>448.5</v>
          </cell>
          <cell r="X23">
            <v>607.79999999999995</v>
          </cell>
          <cell r="Y23">
            <v>640.79999999999995</v>
          </cell>
          <cell r="Z23">
            <v>494.7</v>
          </cell>
          <cell r="AA23">
            <v>630.70000000000005</v>
          </cell>
          <cell r="AB23">
            <v>615</v>
          </cell>
          <cell r="AC23">
            <v>635</v>
          </cell>
        </row>
        <row r="24">
          <cell r="A24" t="str">
            <v>令和５年度</v>
          </cell>
          <cell r="B24">
            <v>669.8</v>
          </cell>
          <cell r="C24">
            <v>645.20000000000005</v>
          </cell>
          <cell r="D24">
            <v>663.4</v>
          </cell>
          <cell r="E24">
            <v>778.8</v>
          </cell>
          <cell r="F24">
            <v>728.6</v>
          </cell>
          <cell r="G24">
            <v>710.1</v>
          </cell>
          <cell r="H24">
            <v>788.3</v>
          </cell>
          <cell r="I24">
            <v>688.2</v>
          </cell>
          <cell r="J24">
            <v>666.7</v>
          </cell>
          <cell r="K24">
            <v>629.20000000000005</v>
          </cell>
          <cell r="L24">
            <v>719.2</v>
          </cell>
          <cell r="M24">
            <v>845.1</v>
          </cell>
          <cell r="Q24" t="str">
            <v>令和5年</v>
          </cell>
          <cell r="R24">
            <v>532.20000000000005</v>
          </cell>
          <cell r="S24">
            <v>597.9</v>
          </cell>
          <cell r="T24">
            <v>766.2</v>
          </cell>
          <cell r="U24">
            <v>669.8</v>
          </cell>
          <cell r="V24">
            <v>645.20000000000005</v>
          </cell>
          <cell r="W24">
            <v>663.4</v>
          </cell>
          <cell r="X24">
            <v>778.8</v>
          </cell>
          <cell r="Y24">
            <v>728.6</v>
          </cell>
          <cell r="Z24">
            <v>710.1</v>
          </cell>
          <cell r="AA24">
            <v>788.3</v>
          </cell>
          <cell r="AB24">
            <v>688.2</v>
          </cell>
          <cell r="AC24">
            <v>666.7</v>
          </cell>
        </row>
        <row r="25">
          <cell r="A25" t="str">
            <v>令和６年度</v>
          </cell>
          <cell r="B25">
            <v>752.3</v>
          </cell>
          <cell r="Q25" t="str">
            <v>令和6年</v>
          </cell>
          <cell r="R25">
            <v>629.20000000000005</v>
          </cell>
          <cell r="S25">
            <v>719.2</v>
          </cell>
          <cell r="T25">
            <v>845.1</v>
          </cell>
          <cell r="U25">
            <v>752.3</v>
          </cell>
          <cell r="W25" t="str">
            <v/>
          </cell>
          <cell r="X25" t="str">
            <v/>
          </cell>
          <cell r="Y25" t="str">
            <v/>
          </cell>
          <cell r="Z25" t="str">
            <v/>
          </cell>
          <cell r="AA25" t="str">
            <v/>
          </cell>
          <cell r="AB25" t="str">
            <v/>
          </cell>
          <cell r="AC25" t="str">
            <v/>
          </cell>
        </row>
      </sheetData>
      <sheetData sheetId="4">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556.4</v>
          </cell>
          <cell r="C18">
            <v>514.6</v>
          </cell>
          <cell r="D18">
            <v>534.6</v>
          </cell>
          <cell r="E18">
            <v>593.29999999999995</v>
          </cell>
          <cell r="F18">
            <v>737.9</v>
          </cell>
          <cell r="G18">
            <v>571</v>
          </cell>
          <cell r="H18">
            <v>602.79999999999995</v>
          </cell>
          <cell r="I18">
            <v>604.1</v>
          </cell>
          <cell r="J18">
            <v>570.29999999999995</v>
          </cell>
          <cell r="K18">
            <v>523.70000000000005</v>
          </cell>
          <cell r="L18">
            <v>532.1</v>
          </cell>
          <cell r="M18">
            <v>657.4</v>
          </cell>
          <cell r="Q18" t="str">
            <v>平成30年</v>
          </cell>
          <cell r="R18">
            <v>509.9</v>
          </cell>
          <cell r="S18">
            <v>516.6</v>
          </cell>
          <cell r="T18">
            <v>627.1</v>
          </cell>
          <cell r="U18">
            <v>556.4</v>
          </cell>
          <cell r="V18">
            <v>514.6</v>
          </cell>
          <cell r="W18">
            <v>534.6</v>
          </cell>
          <cell r="X18">
            <v>593.29999999999995</v>
          </cell>
          <cell r="Y18">
            <v>737.9</v>
          </cell>
          <cell r="Z18">
            <v>571</v>
          </cell>
          <cell r="AA18">
            <v>602.79999999999995</v>
          </cell>
          <cell r="AB18">
            <v>604.1</v>
          </cell>
          <cell r="AC18">
            <v>570.29999999999995</v>
          </cell>
        </row>
        <row r="19">
          <cell r="A19" t="str">
            <v>令和元年度</v>
          </cell>
          <cell r="B19">
            <v>601.1</v>
          </cell>
          <cell r="C19">
            <v>566.5</v>
          </cell>
          <cell r="D19">
            <v>569.79999999999995</v>
          </cell>
          <cell r="E19">
            <v>660.8</v>
          </cell>
          <cell r="F19">
            <v>738.3</v>
          </cell>
          <cell r="G19">
            <v>590.6</v>
          </cell>
          <cell r="H19">
            <v>620.79999999999995</v>
          </cell>
          <cell r="I19">
            <v>600.1</v>
          </cell>
          <cell r="J19">
            <v>572.70000000000005</v>
          </cell>
          <cell r="K19">
            <v>534.29999999999995</v>
          </cell>
          <cell r="L19">
            <v>529.9</v>
          </cell>
          <cell r="M19">
            <v>393.9</v>
          </cell>
          <cell r="Q19" t="str">
            <v>令和元年</v>
          </cell>
          <cell r="R19">
            <v>523.70000000000005</v>
          </cell>
          <cell r="S19">
            <v>532.1</v>
          </cell>
          <cell r="T19">
            <v>657.4</v>
          </cell>
          <cell r="U19">
            <v>601.1</v>
          </cell>
          <cell r="V19">
            <v>566.5</v>
          </cell>
          <cell r="W19">
            <v>569.79999999999995</v>
          </cell>
          <cell r="X19">
            <v>660.8</v>
          </cell>
          <cell r="Y19">
            <v>738.3</v>
          </cell>
          <cell r="Z19">
            <v>590.6</v>
          </cell>
          <cell r="AA19">
            <v>620.79999999999995</v>
          </cell>
          <cell r="AB19">
            <v>600.1</v>
          </cell>
          <cell r="AC19">
            <v>572.70000000000005</v>
          </cell>
        </row>
        <row r="22">
          <cell r="A22" t="str">
            <v>令和４年度</v>
          </cell>
          <cell r="B22">
            <v>409</v>
          </cell>
          <cell r="C22">
            <v>396.8</v>
          </cell>
          <cell r="D22">
            <v>448.5</v>
          </cell>
          <cell r="E22">
            <v>607.79999999999995</v>
          </cell>
          <cell r="F22">
            <v>640.70000000000005</v>
          </cell>
          <cell r="G22">
            <v>494.7</v>
          </cell>
          <cell r="H22">
            <v>628</v>
          </cell>
          <cell r="I22">
            <v>602.9</v>
          </cell>
          <cell r="J22">
            <v>602.20000000000005</v>
          </cell>
          <cell r="K22">
            <v>487.4</v>
          </cell>
          <cell r="L22">
            <v>554.5</v>
          </cell>
          <cell r="M22">
            <v>702</v>
          </cell>
          <cell r="Q22" t="str">
            <v>令和４年</v>
          </cell>
          <cell r="R22">
            <v>224.6</v>
          </cell>
          <cell r="S22">
            <v>179.2</v>
          </cell>
          <cell r="T22">
            <v>415.7</v>
          </cell>
          <cell r="U22">
            <v>409</v>
          </cell>
          <cell r="V22">
            <v>396.8</v>
          </cell>
          <cell r="W22">
            <v>448.5</v>
          </cell>
          <cell r="X22">
            <v>607.79999999999995</v>
          </cell>
          <cell r="Y22">
            <v>640.70000000000005</v>
          </cell>
          <cell r="Z22">
            <v>494.7</v>
          </cell>
          <cell r="AA22">
            <v>628</v>
          </cell>
          <cell r="AB22">
            <v>602.9</v>
          </cell>
          <cell r="AC22">
            <v>602.20000000000005</v>
          </cell>
        </row>
        <row r="23">
          <cell r="A23" t="str">
            <v>令和５年度</v>
          </cell>
          <cell r="B23">
            <v>603.1</v>
          </cell>
          <cell r="C23">
            <v>575.29999999999995</v>
          </cell>
          <cell r="D23">
            <v>585.70000000000005</v>
          </cell>
          <cell r="E23">
            <v>663.6</v>
          </cell>
          <cell r="F23">
            <v>632.20000000000005</v>
          </cell>
          <cell r="G23">
            <v>603.5</v>
          </cell>
          <cell r="H23">
            <v>672.9</v>
          </cell>
          <cell r="I23">
            <v>597.1</v>
          </cell>
          <cell r="J23">
            <v>571.5</v>
          </cell>
          <cell r="K23">
            <v>508.8</v>
          </cell>
          <cell r="L23">
            <v>574.4</v>
          </cell>
          <cell r="M23">
            <v>681</v>
          </cell>
          <cell r="Q23" t="str">
            <v>令和５年</v>
          </cell>
          <cell r="R23">
            <v>487.4</v>
          </cell>
          <cell r="S23">
            <v>554.5</v>
          </cell>
          <cell r="T23">
            <v>702</v>
          </cell>
          <cell r="U23">
            <v>603.1</v>
          </cell>
          <cell r="V23">
            <v>575.29999999999995</v>
          </cell>
          <cell r="W23">
            <v>585.70000000000005</v>
          </cell>
          <cell r="X23">
            <v>663.6</v>
          </cell>
          <cell r="Y23">
            <v>632.20000000000005</v>
          </cell>
          <cell r="Z23">
            <v>603.5</v>
          </cell>
          <cell r="AA23">
            <v>672.9</v>
          </cell>
          <cell r="AB23">
            <v>597.1</v>
          </cell>
          <cell r="AC23">
            <v>571.5</v>
          </cell>
        </row>
        <row r="24">
          <cell r="A24" t="str">
            <v>令和６年度</v>
          </cell>
          <cell r="B24">
            <v>593.4</v>
          </cell>
          <cell r="Q24" t="str">
            <v>令和６年</v>
          </cell>
          <cell r="R24">
            <v>508.8</v>
          </cell>
          <cell r="S24">
            <v>574.4</v>
          </cell>
          <cell r="T24">
            <v>681</v>
          </cell>
          <cell r="U24">
            <v>593.4</v>
          </cell>
        </row>
      </sheetData>
      <sheetData sheetId="5">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276.8</v>
          </cell>
          <cell r="C18">
            <v>316.3</v>
          </cell>
          <cell r="D18">
            <v>275.10000000000002</v>
          </cell>
          <cell r="E18">
            <v>290.8</v>
          </cell>
          <cell r="F18">
            <v>300</v>
          </cell>
          <cell r="G18">
            <v>230.5</v>
          </cell>
          <cell r="H18">
            <v>246.5</v>
          </cell>
          <cell r="I18">
            <v>191.1</v>
          </cell>
          <cell r="J18">
            <v>177.2</v>
          </cell>
          <cell r="K18">
            <v>229.8</v>
          </cell>
          <cell r="L18">
            <v>240.1</v>
          </cell>
          <cell r="M18">
            <v>226.6</v>
          </cell>
          <cell r="Q18" t="str">
            <v>平成30年</v>
          </cell>
          <cell r="R18">
            <v>194.4</v>
          </cell>
          <cell r="S18">
            <v>194.8</v>
          </cell>
          <cell r="T18">
            <v>210.3</v>
          </cell>
          <cell r="U18">
            <v>276.8</v>
          </cell>
          <cell r="V18">
            <v>316.3</v>
          </cell>
          <cell r="W18">
            <v>275.10000000000002</v>
          </cell>
          <cell r="X18">
            <v>290.8</v>
          </cell>
          <cell r="Y18">
            <v>300</v>
          </cell>
          <cell r="Z18">
            <v>230.5</v>
          </cell>
          <cell r="AA18">
            <v>246.5</v>
          </cell>
          <cell r="AB18">
            <v>191.1</v>
          </cell>
          <cell r="AC18">
            <v>177.2</v>
          </cell>
        </row>
        <row r="19">
          <cell r="A19" t="str">
            <v>令和元年度</v>
          </cell>
          <cell r="B19">
            <v>250.3</v>
          </cell>
          <cell r="C19">
            <v>268.39999999999998</v>
          </cell>
          <cell r="D19">
            <v>298.39999999999998</v>
          </cell>
          <cell r="E19">
            <v>302.8</v>
          </cell>
          <cell r="F19">
            <v>282.89999999999998</v>
          </cell>
          <cell r="G19">
            <v>218.7</v>
          </cell>
          <cell r="H19">
            <v>230.5</v>
          </cell>
          <cell r="I19">
            <v>199.1</v>
          </cell>
          <cell r="J19">
            <v>182.4</v>
          </cell>
          <cell r="K19">
            <v>193.5</v>
          </cell>
          <cell r="L19">
            <v>61</v>
          </cell>
          <cell r="M19">
            <v>2.4</v>
          </cell>
          <cell r="Q19" t="str">
            <v>令和元年</v>
          </cell>
          <cell r="R19">
            <v>229.8</v>
          </cell>
          <cell r="S19">
            <v>240.1</v>
          </cell>
          <cell r="T19">
            <v>226.6</v>
          </cell>
          <cell r="U19">
            <v>250.3</v>
          </cell>
          <cell r="V19">
            <v>268.39999999999998</v>
          </cell>
          <cell r="W19">
            <v>298.39999999999998</v>
          </cell>
          <cell r="X19">
            <v>302.8</v>
          </cell>
          <cell r="Y19">
            <v>282.89999999999998</v>
          </cell>
          <cell r="Z19">
            <v>218.7</v>
          </cell>
          <cell r="AA19">
            <v>230.5</v>
          </cell>
          <cell r="AB19">
            <v>199.1</v>
          </cell>
          <cell r="AC19">
            <v>182.4</v>
          </cell>
        </row>
        <row r="22">
          <cell r="A22" t="str">
            <v>令和４年度</v>
          </cell>
          <cell r="B22">
            <v>0</v>
          </cell>
          <cell r="C22">
            <v>0</v>
          </cell>
          <cell r="D22">
            <v>0</v>
          </cell>
          <cell r="E22">
            <v>0</v>
          </cell>
          <cell r="F22">
            <v>0.1</v>
          </cell>
          <cell r="G22">
            <v>0</v>
          </cell>
          <cell r="H22">
            <v>2.7</v>
          </cell>
          <cell r="I22">
            <v>12.1</v>
          </cell>
          <cell r="J22">
            <v>32.799999999999997</v>
          </cell>
          <cell r="K22">
            <v>44.8</v>
          </cell>
          <cell r="L22">
            <v>43.4</v>
          </cell>
          <cell r="M22">
            <v>64.2</v>
          </cell>
          <cell r="Q22" t="str">
            <v>令和４年</v>
          </cell>
          <cell r="R22">
            <v>0</v>
          </cell>
          <cell r="S22">
            <v>0</v>
          </cell>
          <cell r="T22">
            <v>0</v>
          </cell>
          <cell r="U22">
            <v>0</v>
          </cell>
          <cell r="V22">
            <v>0</v>
          </cell>
          <cell r="W22">
            <v>0</v>
          </cell>
          <cell r="X22">
            <v>0</v>
          </cell>
          <cell r="Y22">
            <v>0.1</v>
          </cell>
          <cell r="Z22">
            <v>0</v>
          </cell>
          <cell r="AA22">
            <v>2.7</v>
          </cell>
          <cell r="AB22">
            <v>12.1</v>
          </cell>
          <cell r="AC22">
            <v>32.799999999999997</v>
          </cell>
        </row>
        <row r="23">
          <cell r="A23" t="str">
            <v>令和５年度</v>
          </cell>
          <cell r="B23">
            <v>66.7</v>
          </cell>
          <cell r="C23">
            <v>69.900000000000006</v>
          </cell>
          <cell r="D23">
            <v>77.7</v>
          </cell>
          <cell r="E23">
            <v>115.2</v>
          </cell>
          <cell r="F23">
            <v>96.4</v>
          </cell>
          <cell r="G23">
            <v>106.6</v>
          </cell>
          <cell r="H23">
            <v>115.4</v>
          </cell>
          <cell r="I23">
            <v>91.1</v>
          </cell>
          <cell r="J23">
            <v>95.2</v>
          </cell>
          <cell r="K23">
            <v>120.4</v>
          </cell>
          <cell r="L23">
            <v>144.80000000000001</v>
          </cell>
          <cell r="M23">
            <v>164.1</v>
          </cell>
          <cell r="Q23" t="str">
            <v>令和５年</v>
          </cell>
          <cell r="R23">
            <v>44.8</v>
          </cell>
          <cell r="S23">
            <v>43.4</v>
          </cell>
          <cell r="T23">
            <v>64.2</v>
          </cell>
          <cell r="U23">
            <v>66.7</v>
          </cell>
          <cell r="V23">
            <v>69.900000000000006</v>
          </cell>
          <cell r="W23">
            <v>77.7</v>
          </cell>
          <cell r="X23">
            <v>115.2</v>
          </cell>
          <cell r="Y23">
            <v>96.4</v>
          </cell>
          <cell r="Z23">
            <v>106.6</v>
          </cell>
          <cell r="AA23">
            <v>115.4</v>
          </cell>
          <cell r="AB23">
            <v>91.1</v>
          </cell>
          <cell r="AC23">
            <v>95.2</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年月情報"/>
      <sheetName val="【入力】国内輸送客"/>
      <sheetName val="【入力】外国人入域者数"/>
      <sheetName val="混在率の算出方法（入力用）"/>
      <sheetName val="（国内）航路別入域観光客数"/>
      <sheetName val="（外国）国籍別入域観光客数"/>
      <sheetName val="db"/>
      <sheetName val="月報第１表"/>
      <sheetName val="月報第１表 (手持ち)"/>
      <sheetName val="月報第２表"/>
      <sheetName val="月報第３表"/>
      <sheetName val="年度・暦年"/>
      <sheetName val="グラフ（年度・暦年）"/>
      <sheetName val="グラフ（国内客年度・暦年）"/>
      <sheetName val="グラフ（外国客年度・暦年）"/>
      <sheetName val="累計表【年度】"/>
      <sheetName val="累計表【暦年】"/>
      <sheetName val="（外国）累計表【年度】"/>
      <sheetName val="（外国）累計表【暦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8">
          <cell r="B18">
            <v>4</v>
          </cell>
          <cell r="C18">
            <v>5</v>
          </cell>
          <cell r="D18">
            <v>6</v>
          </cell>
          <cell r="E18">
            <v>7</v>
          </cell>
          <cell r="F18">
            <v>8</v>
          </cell>
          <cell r="G18">
            <v>9</v>
          </cell>
          <cell r="H18">
            <v>10</v>
          </cell>
          <cell r="I18">
            <v>11</v>
          </cell>
          <cell r="J18">
            <v>12</v>
          </cell>
          <cell r="K18">
            <v>1</v>
          </cell>
          <cell r="L18">
            <v>2</v>
          </cell>
          <cell r="M18">
            <v>3</v>
          </cell>
          <cell r="R18">
            <v>1</v>
          </cell>
          <cell r="S18">
            <v>2</v>
          </cell>
          <cell r="T18">
            <v>3</v>
          </cell>
          <cell r="U18">
            <v>4</v>
          </cell>
          <cell r="V18">
            <v>5</v>
          </cell>
          <cell r="W18">
            <v>6</v>
          </cell>
          <cell r="X18">
            <v>7</v>
          </cell>
          <cell r="Y18">
            <v>8</v>
          </cell>
          <cell r="Z18">
            <v>9</v>
          </cell>
          <cell r="AA18">
            <v>10</v>
          </cell>
          <cell r="AB18">
            <v>11</v>
          </cell>
          <cell r="AC18">
            <v>12</v>
          </cell>
        </row>
        <row r="19">
          <cell r="A19" t="str">
            <v>令和元年度</v>
          </cell>
          <cell r="B19">
            <v>851.4</v>
          </cell>
          <cell r="C19">
            <v>834.9</v>
          </cell>
          <cell r="D19">
            <v>868.2</v>
          </cell>
          <cell r="E19">
            <v>963.6</v>
          </cell>
          <cell r="F19">
            <v>1021.2</v>
          </cell>
          <cell r="G19">
            <v>809.3</v>
          </cell>
          <cell r="H19">
            <v>851.3</v>
          </cell>
          <cell r="I19">
            <v>799.2</v>
          </cell>
          <cell r="J19">
            <v>755.1</v>
          </cell>
          <cell r="K19">
            <v>727.8</v>
          </cell>
          <cell r="L19">
            <v>590.9</v>
          </cell>
          <cell r="M19">
            <v>396.3</v>
          </cell>
          <cell r="Q19" t="str">
            <v>令和２年</v>
          </cell>
          <cell r="R19">
            <v>727.8</v>
          </cell>
          <cell r="S19">
            <v>590.9</v>
          </cell>
          <cell r="T19">
            <v>396.3</v>
          </cell>
          <cell r="U19">
            <v>77.3</v>
          </cell>
          <cell r="V19">
            <v>44</v>
          </cell>
          <cell r="W19">
            <v>144.1</v>
          </cell>
          <cell r="X19">
            <v>277.3</v>
          </cell>
          <cell r="Y19">
            <v>202.8</v>
          </cell>
          <cell r="Z19">
            <v>227.6</v>
          </cell>
          <cell r="AA19">
            <v>341.2</v>
          </cell>
          <cell r="AB19">
            <v>381.1</v>
          </cell>
          <cell r="AC19">
            <v>326.2</v>
          </cell>
        </row>
        <row r="20">
          <cell r="A20" t="str">
            <v>令和２年度</v>
          </cell>
          <cell r="B20">
            <v>77.3</v>
          </cell>
          <cell r="C20">
            <v>44</v>
          </cell>
          <cell r="D20">
            <v>144.1</v>
          </cell>
          <cell r="E20">
            <v>277.3</v>
          </cell>
          <cell r="F20">
            <v>202.8</v>
          </cell>
          <cell r="G20">
            <v>227.6</v>
          </cell>
          <cell r="H20">
            <v>341.2</v>
          </cell>
          <cell r="I20">
            <v>381.1</v>
          </cell>
          <cell r="J20">
            <v>326.2</v>
          </cell>
          <cell r="K20">
            <v>144</v>
          </cell>
          <cell r="L20">
            <v>118.8</v>
          </cell>
          <cell r="M20">
            <v>299.2</v>
          </cell>
          <cell r="Q20" t="str">
            <v>令和３年</v>
          </cell>
          <cell r="R20">
            <v>144</v>
          </cell>
          <cell r="S20">
            <v>118.8</v>
          </cell>
          <cell r="T20">
            <v>299.2</v>
          </cell>
          <cell r="U20">
            <v>262.60000000000002</v>
          </cell>
          <cell r="V20">
            <v>195.2</v>
          </cell>
          <cell r="W20">
            <v>162.9</v>
          </cell>
          <cell r="X20">
            <v>250.4</v>
          </cell>
          <cell r="Y20">
            <v>288.2</v>
          </cell>
          <cell r="Z20">
            <v>204.9</v>
          </cell>
          <cell r="AA20">
            <v>299</v>
          </cell>
          <cell r="AB20">
            <v>368</v>
          </cell>
          <cell r="AC20">
            <v>423.6</v>
          </cell>
        </row>
        <row r="21">
          <cell r="A21" t="str">
            <v>令和３年度</v>
          </cell>
          <cell r="B21">
            <v>262.60000000000002</v>
          </cell>
          <cell r="C21">
            <v>195.2</v>
          </cell>
          <cell r="D21">
            <v>162.9</v>
          </cell>
          <cell r="E21">
            <v>250.4</v>
          </cell>
          <cell r="F21">
            <v>288.2</v>
          </cell>
          <cell r="G21">
            <v>204.9</v>
          </cell>
          <cell r="H21">
            <v>299</v>
          </cell>
          <cell r="I21">
            <v>368</v>
          </cell>
          <cell r="J21">
            <v>423.6</v>
          </cell>
          <cell r="K21">
            <v>224.6</v>
          </cell>
          <cell r="L21">
            <v>179.2</v>
          </cell>
          <cell r="M21">
            <v>415.7</v>
          </cell>
          <cell r="Q21" t="str">
            <v>令和４年</v>
          </cell>
          <cell r="R21">
            <v>224.6</v>
          </cell>
          <cell r="S21">
            <v>179.2</v>
          </cell>
          <cell r="T21">
            <v>415.7</v>
          </cell>
          <cell r="U21">
            <v>409</v>
          </cell>
          <cell r="V21">
            <v>396.8</v>
          </cell>
          <cell r="W21">
            <v>448.5</v>
          </cell>
          <cell r="X21">
            <v>607.79999999999995</v>
          </cell>
          <cell r="Y21">
            <v>640.79999999999995</v>
          </cell>
          <cell r="Z21">
            <v>494.7</v>
          </cell>
          <cell r="AA21">
            <v>630.70000000000005</v>
          </cell>
          <cell r="AB21">
            <v>615</v>
          </cell>
          <cell r="AC21">
            <v>635</v>
          </cell>
        </row>
        <row r="22">
          <cell r="A22" t="str">
            <v>令和４年度</v>
          </cell>
          <cell r="B22">
            <v>409</v>
          </cell>
          <cell r="C22">
            <v>396.8</v>
          </cell>
          <cell r="D22">
            <v>448.5</v>
          </cell>
          <cell r="E22">
            <v>607.79999999999995</v>
          </cell>
          <cell r="F22">
            <v>640.79999999999995</v>
          </cell>
          <cell r="G22">
            <v>494.7</v>
          </cell>
          <cell r="H22">
            <v>630.70000000000005</v>
          </cell>
          <cell r="I22">
            <v>615</v>
          </cell>
          <cell r="J22">
            <v>635</v>
          </cell>
          <cell r="K22">
            <v>532.20000000000005</v>
          </cell>
          <cell r="L22">
            <v>597.9</v>
          </cell>
          <cell r="M22">
            <v>766.2</v>
          </cell>
          <cell r="Q22" t="str">
            <v>令和５年</v>
          </cell>
          <cell r="R22">
            <v>532.20000000000005</v>
          </cell>
          <cell r="S22">
            <v>597.9</v>
          </cell>
          <cell r="T22">
            <v>766.2</v>
          </cell>
          <cell r="U22">
            <v>669.8</v>
          </cell>
          <cell r="V22">
            <v>645.20000000000005</v>
          </cell>
          <cell r="W22">
            <v>663.4</v>
          </cell>
          <cell r="X22">
            <v>778.8</v>
          </cell>
          <cell r="Y22">
            <v>728.6</v>
          </cell>
          <cell r="Z22">
            <v>710.1</v>
          </cell>
          <cell r="AA22">
            <v>788.3</v>
          </cell>
          <cell r="AB22">
            <v>688.2</v>
          </cell>
          <cell r="AC22">
            <v>666.7</v>
          </cell>
        </row>
        <row r="23">
          <cell r="A23" t="str">
            <v>令和５年度</v>
          </cell>
          <cell r="B23">
            <v>669.8</v>
          </cell>
          <cell r="C23">
            <v>645.20000000000005</v>
          </cell>
          <cell r="D23">
            <v>663.4</v>
          </cell>
          <cell r="E23">
            <v>778.8</v>
          </cell>
          <cell r="F23">
            <v>728.6</v>
          </cell>
          <cell r="G23">
            <v>710.1</v>
          </cell>
          <cell r="H23">
            <v>788.3</v>
          </cell>
          <cell r="I23">
            <v>688.2</v>
          </cell>
          <cell r="J23">
            <v>666.7</v>
          </cell>
          <cell r="K23">
            <v>629.20000000000005</v>
          </cell>
          <cell r="L23">
            <v>719.2</v>
          </cell>
          <cell r="M23">
            <v>845.1</v>
          </cell>
          <cell r="Q23" t="str">
            <v>令和６年</v>
          </cell>
          <cell r="R23">
            <v>629.20000000000005</v>
          </cell>
          <cell r="S23">
            <v>719.2</v>
          </cell>
          <cell r="T23">
            <v>845.1</v>
          </cell>
          <cell r="U23">
            <v>752.3</v>
          </cell>
          <cell r="V23" t="str">
            <v/>
          </cell>
          <cell r="W23" t="str">
            <v/>
          </cell>
          <cell r="X23" t="str">
            <v/>
          </cell>
          <cell r="Y23" t="str">
            <v/>
          </cell>
          <cell r="Z23" t="str">
            <v/>
          </cell>
          <cell r="AA23" t="str">
            <v/>
          </cell>
          <cell r="AB23" t="str">
            <v/>
          </cell>
          <cell r="AC23" t="str">
            <v/>
          </cell>
        </row>
        <row r="24">
          <cell r="A24" t="str">
            <v>令和６年度</v>
          </cell>
          <cell r="B24">
            <v>752.3</v>
          </cell>
        </row>
      </sheetData>
      <sheetData sheetId="13" refreshError="1">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令和元年度</v>
          </cell>
          <cell r="B18">
            <v>601.1</v>
          </cell>
          <cell r="C18">
            <v>566.5</v>
          </cell>
          <cell r="D18">
            <v>569.79999999999995</v>
          </cell>
          <cell r="E18">
            <v>660.8</v>
          </cell>
          <cell r="F18">
            <v>738.3</v>
          </cell>
          <cell r="G18">
            <v>590.6</v>
          </cell>
          <cell r="H18">
            <v>620.79999999999995</v>
          </cell>
          <cell r="I18">
            <v>600.1</v>
          </cell>
          <cell r="J18">
            <v>572.70000000000005</v>
          </cell>
          <cell r="K18">
            <v>534.29999999999995</v>
          </cell>
          <cell r="L18">
            <v>529.9</v>
          </cell>
          <cell r="M18">
            <v>393.9</v>
          </cell>
          <cell r="Q18" t="str">
            <v>令和２年</v>
          </cell>
          <cell r="R18">
            <v>534.29999999999995</v>
          </cell>
          <cell r="S18">
            <v>529.9</v>
          </cell>
          <cell r="T18">
            <v>393.9</v>
          </cell>
          <cell r="U18">
            <v>77.3</v>
          </cell>
          <cell r="V18">
            <v>44</v>
          </cell>
          <cell r="W18">
            <v>144.1</v>
          </cell>
          <cell r="X18">
            <v>277.3</v>
          </cell>
          <cell r="Y18">
            <v>202.8</v>
          </cell>
          <cell r="Z18">
            <v>227.6</v>
          </cell>
          <cell r="AA18">
            <v>341.2</v>
          </cell>
          <cell r="AB18">
            <v>381.1</v>
          </cell>
          <cell r="AC18">
            <v>326.2</v>
          </cell>
        </row>
        <row r="19">
          <cell r="A19" t="str">
            <v>令和２年度</v>
          </cell>
          <cell r="B19">
            <v>77.3</v>
          </cell>
          <cell r="C19">
            <v>44</v>
          </cell>
          <cell r="D19">
            <v>144.1</v>
          </cell>
          <cell r="E19">
            <v>277.3</v>
          </cell>
          <cell r="F19">
            <v>202.8</v>
          </cell>
          <cell r="G19">
            <v>227.6</v>
          </cell>
          <cell r="H19">
            <v>341.2</v>
          </cell>
          <cell r="I19">
            <v>381.1</v>
          </cell>
          <cell r="J19">
            <v>326.2</v>
          </cell>
          <cell r="K19">
            <v>144</v>
          </cell>
          <cell r="L19">
            <v>118.8</v>
          </cell>
          <cell r="M19">
            <v>299.2</v>
          </cell>
          <cell r="Q19" t="str">
            <v>令和３年</v>
          </cell>
          <cell r="R19">
            <v>144</v>
          </cell>
          <cell r="S19">
            <v>118.8</v>
          </cell>
          <cell r="T19">
            <v>299.2</v>
          </cell>
          <cell r="U19">
            <v>262.60000000000002</v>
          </cell>
          <cell r="V19">
            <v>195.2</v>
          </cell>
          <cell r="W19">
            <v>162.9</v>
          </cell>
          <cell r="X19">
            <v>250.4</v>
          </cell>
          <cell r="Y19">
            <v>288.2</v>
          </cell>
          <cell r="Z19">
            <v>204.9</v>
          </cell>
          <cell r="AA19">
            <v>299</v>
          </cell>
          <cell r="AB19">
            <v>368</v>
          </cell>
          <cell r="AC19">
            <v>423.6</v>
          </cell>
        </row>
        <row r="20">
          <cell r="A20" t="str">
            <v>令和３年度</v>
          </cell>
          <cell r="B20">
            <v>262.60000000000002</v>
          </cell>
          <cell r="C20">
            <v>195.2</v>
          </cell>
          <cell r="D20">
            <v>162.9</v>
          </cell>
          <cell r="E20">
            <v>250.4</v>
          </cell>
          <cell r="F20">
            <v>288.2</v>
          </cell>
          <cell r="G20">
            <v>204.9</v>
          </cell>
          <cell r="H20">
            <v>299</v>
          </cell>
          <cell r="I20">
            <v>368</v>
          </cell>
          <cell r="J20">
            <v>423.6</v>
          </cell>
          <cell r="K20">
            <v>224.6</v>
          </cell>
          <cell r="L20">
            <v>179.2</v>
          </cell>
          <cell r="M20">
            <v>415.7</v>
          </cell>
          <cell r="Q20" t="str">
            <v>令和４年</v>
          </cell>
          <cell r="R20">
            <v>224.6</v>
          </cell>
          <cell r="S20">
            <v>179.2</v>
          </cell>
          <cell r="T20">
            <v>415.7</v>
          </cell>
          <cell r="U20">
            <v>409</v>
          </cell>
          <cell r="V20">
            <v>396.8</v>
          </cell>
          <cell r="W20">
            <v>448.5</v>
          </cell>
          <cell r="X20">
            <v>607.79999999999995</v>
          </cell>
          <cell r="Y20">
            <v>640.70000000000005</v>
          </cell>
          <cell r="Z20">
            <v>494.7</v>
          </cell>
          <cell r="AA20">
            <v>628</v>
          </cell>
          <cell r="AB20">
            <v>602.9</v>
          </cell>
          <cell r="AC20">
            <v>602.20000000000005</v>
          </cell>
        </row>
        <row r="21">
          <cell r="A21" t="str">
            <v>令和４年度</v>
          </cell>
          <cell r="B21">
            <v>409</v>
          </cell>
          <cell r="C21">
            <v>396.8</v>
          </cell>
          <cell r="D21">
            <v>448.5</v>
          </cell>
          <cell r="E21">
            <v>607.79999999999995</v>
          </cell>
          <cell r="F21">
            <v>640.70000000000005</v>
          </cell>
          <cell r="G21">
            <v>494.7</v>
          </cell>
          <cell r="H21">
            <v>628</v>
          </cell>
          <cell r="I21">
            <v>602.9</v>
          </cell>
          <cell r="J21">
            <v>602.20000000000005</v>
          </cell>
          <cell r="K21">
            <v>487.4</v>
          </cell>
          <cell r="L21">
            <v>554.5</v>
          </cell>
          <cell r="M21">
            <v>702</v>
          </cell>
          <cell r="Q21" t="str">
            <v>令和５年</v>
          </cell>
          <cell r="R21">
            <v>487.4</v>
          </cell>
          <cell r="S21">
            <v>554.5</v>
          </cell>
          <cell r="T21">
            <v>702</v>
          </cell>
          <cell r="U21">
            <v>603.1</v>
          </cell>
          <cell r="V21">
            <v>575.29999999999995</v>
          </cell>
          <cell r="W21">
            <v>585.70000000000005</v>
          </cell>
          <cell r="X21">
            <v>663.6</v>
          </cell>
          <cell r="Y21">
            <v>632.20000000000005</v>
          </cell>
          <cell r="Z21">
            <v>603.5</v>
          </cell>
          <cell r="AA21">
            <v>672.9</v>
          </cell>
          <cell r="AB21">
            <v>597.1</v>
          </cell>
          <cell r="AC21">
            <v>571.5</v>
          </cell>
        </row>
        <row r="22">
          <cell r="A22" t="str">
            <v>令和５年度</v>
          </cell>
          <cell r="B22">
            <v>603.1</v>
          </cell>
          <cell r="C22">
            <v>575.29999999999995</v>
          </cell>
          <cell r="D22">
            <v>585.70000000000005</v>
          </cell>
          <cell r="E22">
            <v>663.6</v>
          </cell>
          <cell r="F22">
            <v>632.20000000000005</v>
          </cell>
          <cell r="G22">
            <v>603.5</v>
          </cell>
          <cell r="H22">
            <v>672.9</v>
          </cell>
          <cell r="I22">
            <v>597.1</v>
          </cell>
          <cell r="J22">
            <v>571.5</v>
          </cell>
          <cell r="K22">
            <v>508.8</v>
          </cell>
          <cell r="L22">
            <v>574.4</v>
          </cell>
          <cell r="M22">
            <v>681</v>
          </cell>
          <cell r="Q22" t="str">
            <v>令和６年</v>
          </cell>
          <cell r="R22">
            <v>508.8</v>
          </cell>
          <cell r="S22">
            <v>574.4</v>
          </cell>
          <cell r="T22">
            <v>681</v>
          </cell>
          <cell r="U22">
            <v>593.4</v>
          </cell>
          <cell r="V22" t="str">
            <v/>
          </cell>
          <cell r="W22" t="str">
            <v/>
          </cell>
          <cell r="X22" t="str">
            <v/>
          </cell>
          <cell r="Y22" t="str">
            <v/>
          </cell>
          <cell r="Z22" t="str">
            <v/>
          </cell>
          <cell r="AA22" t="str">
            <v/>
          </cell>
          <cell r="AB22" t="str">
            <v/>
          </cell>
          <cell r="AC22" t="str">
            <v/>
          </cell>
        </row>
        <row r="23">
          <cell r="A23" t="str">
            <v>令和６年度</v>
          </cell>
          <cell r="B23">
            <v>593.4</v>
          </cell>
        </row>
      </sheetData>
      <sheetData sheetId="14" refreshError="1">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令和元年度</v>
          </cell>
          <cell r="B18">
            <v>250.3</v>
          </cell>
          <cell r="C18">
            <v>268.39999999999998</v>
          </cell>
          <cell r="D18">
            <v>298.39999999999998</v>
          </cell>
          <cell r="E18">
            <v>302.8</v>
          </cell>
          <cell r="F18">
            <v>282.89999999999998</v>
          </cell>
          <cell r="G18">
            <v>218.7</v>
          </cell>
          <cell r="H18">
            <v>230.5</v>
          </cell>
          <cell r="I18">
            <v>199.1</v>
          </cell>
          <cell r="J18">
            <v>182.4</v>
          </cell>
          <cell r="K18">
            <v>193.5</v>
          </cell>
          <cell r="L18">
            <v>61</v>
          </cell>
          <cell r="M18">
            <v>2.4</v>
          </cell>
          <cell r="Q18" t="str">
            <v>令和２年</v>
          </cell>
          <cell r="R18">
            <v>193.5</v>
          </cell>
          <cell r="S18">
            <v>61</v>
          </cell>
          <cell r="T18">
            <v>2.4</v>
          </cell>
          <cell r="U18">
            <v>0</v>
          </cell>
          <cell r="V18">
            <v>0</v>
          </cell>
          <cell r="W18">
            <v>0</v>
          </cell>
          <cell r="X18">
            <v>0</v>
          </cell>
          <cell r="Y18">
            <v>0</v>
          </cell>
          <cell r="Z18">
            <v>0</v>
          </cell>
          <cell r="AA18">
            <v>0</v>
          </cell>
          <cell r="AB18">
            <v>0</v>
          </cell>
          <cell r="AC18">
            <v>0</v>
          </cell>
        </row>
        <row r="19">
          <cell r="A19" t="str">
            <v>令和２年度</v>
          </cell>
          <cell r="B19">
            <v>0</v>
          </cell>
          <cell r="C19">
            <v>0</v>
          </cell>
          <cell r="D19">
            <v>0</v>
          </cell>
          <cell r="E19">
            <v>0</v>
          </cell>
          <cell r="F19">
            <v>0</v>
          </cell>
          <cell r="G19">
            <v>0</v>
          </cell>
          <cell r="H19">
            <v>0</v>
          </cell>
          <cell r="I19">
            <v>0</v>
          </cell>
          <cell r="J19">
            <v>0</v>
          </cell>
          <cell r="K19">
            <v>0</v>
          </cell>
          <cell r="L19">
            <v>0</v>
          </cell>
          <cell r="M19">
            <v>0</v>
          </cell>
          <cell r="Q19" t="str">
            <v>令和３年</v>
          </cell>
          <cell r="R19">
            <v>0</v>
          </cell>
          <cell r="S19">
            <v>0</v>
          </cell>
          <cell r="T19">
            <v>0</v>
          </cell>
          <cell r="U19">
            <v>0</v>
          </cell>
          <cell r="V19">
            <v>0</v>
          </cell>
          <cell r="W19">
            <v>0</v>
          </cell>
          <cell r="X19">
            <v>0</v>
          </cell>
          <cell r="Y19">
            <v>0</v>
          </cell>
          <cell r="Z19">
            <v>0</v>
          </cell>
          <cell r="AA19">
            <v>0</v>
          </cell>
          <cell r="AB19">
            <v>0</v>
          </cell>
          <cell r="AC19">
            <v>0</v>
          </cell>
        </row>
        <row r="20">
          <cell r="A20" t="str">
            <v>令和３年度</v>
          </cell>
          <cell r="B20">
            <v>0</v>
          </cell>
          <cell r="C20">
            <v>0</v>
          </cell>
          <cell r="D20">
            <v>0</v>
          </cell>
          <cell r="E20">
            <v>0</v>
          </cell>
          <cell r="F20">
            <v>0</v>
          </cell>
          <cell r="G20">
            <v>0</v>
          </cell>
          <cell r="H20">
            <v>0</v>
          </cell>
          <cell r="I20">
            <v>0</v>
          </cell>
          <cell r="J20">
            <v>0</v>
          </cell>
          <cell r="K20">
            <v>0</v>
          </cell>
          <cell r="L20">
            <v>0</v>
          </cell>
          <cell r="M20">
            <v>0</v>
          </cell>
          <cell r="Q20" t="str">
            <v>令和４年</v>
          </cell>
          <cell r="R20">
            <v>0</v>
          </cell>
          <cell r="S20">
            <v>0</v>
          </cell>
          <cell r="T20">
            <v>0</v>
          </cell>
          <cell r="U20">
            <v>0</v>
          </cell>
          <cell r="V20">
            <v>0</v>
          </cell>
          <cell r="W20">
            <v>0</v>
          </cell>
          <cell r="X20">
            <v>0</v>
          </cell>
          <cell r="Y20">
            <v>0.1</v>
          </cell>
          <cell r="Z20">
            <v>0</v>
          </cell>
          <cell r="AA20">
            <v>2.7</v>
          </cell>
          <cell r="AB20">
            <v>12.1</v>
          </cell>
          <cell r="AC20">
            <v>32.799999999999997</v>
          </cell>
        </row>
        <row r="21">
          <cell r="A21" t="str">
            <v>令和４年度</v>
          </cell>
          <cell r="B21">
            <v>0</v>
          </cell>
          <cell r="C21">
            <v>0</v>
          </cell>
          <cell r="D21">
            <v>0</v>
          </cell>
          <cell r="E21">
            <v>0</v>
          </cell>
          <cell r="F21">
            <v>0.1</v>
          </cell>
          <cell r="G21">
            <v>0</v>
          </cell>
          <cell r="H21">
            <v>2.7</v>
          </cell>
          <cell r="I21">
            <v>12.1</v>
          </cell>
          <cell r="J21">
            <v>32.799999999999997</v>
          </cell>
          <cell r="K21">
            <v>44.8</v>
          </cell>
          <cell r="L21">
            <v>43.4</v>
          </cell>
          <cell r="M21">
            <v>64.2</v>
          </cell>
          <cell r="Q21" t="str">
            <v>令和５年</v>
          </cell>
          <cell r="R21">
            <v>44.8</v>
          </cell>
          <cell r="S21">
            <v>43.4</v>
          </cell>
          <cell r="T21">
            <v>64.2</v>
          </cell>
          <cell r="U21">
            <v>66.7</v>
          </cell>
          <cell r="V21">
            <v>69.900000000000006</v>
          </cell>
          <cell r="W21">
            <v>77.7</v>
          </cell>
          <cell r="X21">
            <v>115.2</v>
          </cell>
          <cell r="Y21">
            <v>96.4</v>
          </cell>
          <cell r="Z21">
            <v>106.6</v>
          </cell>
          <cell r="AA21">
            <v>115.4</v>
          </cell>
          <cell r="AB21">
            <v>91.1</v>
          </cell>
          <cell r="AC21">
            <v>95.2</v>
          </cell>
        </row>
        <row r="22">
          <cell r="A22" t="str">
            <v>令和５年度</v>
          </cell>
          <cell r="B22">
            <v>66.7</v>
          </cell>
          <cell r="C22">
            <v>69.900000000000006</v>
          </cell>
          <cell r="D22">
            <v>77.7</v>
          </cell>
          <cell r="E22">
            <v>115.2</v>
          </cell>
          <cell r="F22">
            <v>96.4</v>
          </cell>
          <cell r="G22">
            <v>106.6</v>
          </cell>
          <cell r="H22">
            <v>115.4</v>
          </cell>
          <cell r="I22">
            <v>91.1</v>
          </cell>
          <cell r="J22">
            <v>95.2</v>
          </cell>
          <cell r="K22">
            <v>120.4</v>
          </cell>
          <cell r="L22">
            <v>144.80000000000001</v>
          </cell>
          <cell r="M22">
            <v>164.1</v>
          </cell>
          <cell r="Q22" t="str">
            <v>令和６年</v>
          </cell>
          <cell r="R22">
            <v>120.4</v>
          </cell>
          <cell r="S22">
            <v>144.80000000000001</v>
          </cell>
          <cell r="T22">
            <v>164.1</v>
          </cell>
          <cell r="U22">
            <v>158.9</v>
          </cell>
          <cell r="V22" t="str">
            <v/>
          </cell>
          <cell r="W22" t="str">
            <v/>
          </cell>
          <cell r="X22" t="str">
            <v/>
          </cell>
          <cell r="Y22" t="str">
            <v/>
          </cell>
          <cell r="Z22" t="str">
            <v/>
          </cell>
          <cell r="AA22" t="str">
            <v/>
          </cell>
          <cell r="AB22" t="str">
            <v/>
          </cell>
          <cell r="AC22" t="str">
            <v/>
          </cell>
        </row>
        <row r="23">
          <cell r="A23" t="str">
            <v>令和６年度</v>
          </cell>
          <cell r="B23">
            <v>158.9</v>
          </cell>
        </row>
      </sheetData>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A1:K21"/>
  <sheetViews>
    <sheetView showGridLines="0" view="pageBreakPreview" zoomScaleNormal="85" zoomScaleSheetLayoutView="100" workbookViewId="0">
      <selection activeCell="N14" sqref="N14"/>
    </sheetView>
  </sheetViews>
  <sheetFormatPr defaultColWidth="9" defaultRowHeight="13"/>
  <cols>
    <col min="1" max="1" width="12.7265625" style="1" customWidth="1"/>
    <col min="2" max="2" width="14.08984375" style="1" customWidth="1"/>
    <col min="3" max="3" width="12.7265625" style="1" customWidth="1"/>
    <col min="4" max="11" width="10.6328125" style="1" customWidth="1"/>
    <col min="12" max="16384" width="9" style="1"/>
  </cols>
  <sheetData>
    <row r="1" spans="1:11" ht="23.5">
      <c r="A1" s="404" t="s">
        <v>147</v>
      </c>
      <c r="B1" s="404"/>
      <c r="C1" s="404"/>
      <c r="D1" s="404"/>
      <c r="E1" s="404"/>
      <c r="F1" s="404"/>
      <c r="G1" s="404"/>
      <c r="H1" s="404"/>
      <c r="I1" s="404"/>
      <c r="J1" s="404"/>
      <c r="K1" s="404"/>
    </row>
    <row r="2" spans="1:11" ht="14">
      <c r="A2" s="3"/>
      <c r="B2" s="2"/>
      <c r="C2" s="2"/>
      <c r="D2" s="2"/>
      <c r="E2" s="2"/>
      <c r="F2" s="2"/>
      <c r="G2" s="2"/>
      <c r="H2" s="2"/>
      <c r="I2" s="2"/>
      <c r="J2" s="2"/>
      <c r="K2" s="2"/>
    </row>
    <row r="3" spans="1:11" ht="17" thickBot="1">
      <c r="A3" s="309" t="s">
        <v>84</v>
      </c>
      <c r="B3" s="4"/>
      <c r="C3" s="2"/>
      <c r="D3" s="4"/>
      <c r="E3" s="4"/>
      <c r="F3" s="4"/>
      <c r="G3" s="4"/>
      <c r="H3" s="4"/>
      <c r="I3" s="4"/>
      <c r="J3" s="2"/>
      <c r="K3" s="5" t="s">
        <v>0</v>
      </c>
    </row>
    <row r="4" spans="1:11" ht="17" thickBot="1">
      <c r="A4" s="6"/>
      <c r="B4" s="7" t="s">
        <v>1</v>
      </c>
      <c r="C4" s="409" t="s">
        <v>39</v>
      </c>
      <c r="D4" s="410"/>
      <c r="E4" s="410"/>
      <c r="F4" s="8"/>
      <c r="G4" s="8"/>
      <c r="H4" s="8"/>
      <c r="I4" s="8"/>
      <c r="J4" s="8"/>
      <c r="K4" s="9"/>
    </row>
    <row r="5" spans="1:11" ht="16.5">
      <c r="A5" s="10"/>
      <c r="B5" s="11"/>
      <c r="C5" s="416"/>
      <c r="D5" s="417"/>
      <c r="E5" s="417"/>
      <c r="F5" s="409" t="s">
        <v>38</v>
      </c>
      <c r="G5" s="410"/>
      <c r="H5" s="410"/>
      <c r="I5" s="410"/>
      <c r="J5" s="410"/>
      <c r="K5" s="411"/>
    </row>
    <row r="6" spans="1:11" ht="17.25" customHeight="1">
      <c r="A6" s="12" t="s">
        <v>44</v>
      </c>
      <c r="B6" s="13"/>
      <c r="C6" s="138"/>
      <c r="D6" s="412" t="s">
        <v>45</v>
      </c>
      <c r="E6" s="414" t="s">
        <v>27</v>
      </c>
      <c r="F6" s="405" t="s">
        <v>40</v>
      </c>
      <c r="G6" s="118"/>
      <c r="H6" s="118"/>
      <c r="I6" s="407" t="s">
        <v>41</v>
      </c>
      <c r="J6" s="118"/>
      <c r="K6" s="137"/>
    </row>
    <row r="7" spans="1:11" ht="17" thickBot="1">
      <c r="A7" s="12"/>
      <c r="B7" s="13"/>
      <c r="C7" s="138"/>
      <c r="D7" s="413"/>
      <c r="E7" s="415"/>
      <c r="F7" s="406"/>
      <c r="G7" s="14" t="s">
        <v>45</v>
      </c>
      <c r="H7" s="85" t="s">
        <v>87</v>
      </c>
      <c r="I7" s="408"/>
      <c r="J7" s="14" t="s">
        <v>45</v>
      </c>
      <c r="K7" s="15" t="s">
        <v>87</v>
      </c>
    </row>
    <row r="8" spans="1:11" ht="32.15" customHeight="1" thickBot="1">
      <c r="A8" s="16" t="s">
        <v>34</v>
      </c>
      <c r="B8" s="269" t="s">
        <v>148</v>
      </c>
      <c r="C8" s="223">
        <v>752300</v>
      </c>
      <c r="D8" s="276">
        <v>593400</v>
      </c>
      <c r="E8" s="275">
        <v>158900</v>
      </c>
      <c r="F8" s="17">
        <v>695600</v>
      </c>
      <c r="G8" s="119">
        <v>588100</v>
      </c>
      <c r="H8" s="120">
        <v>107500</v>
      </c>
      <c r="I8" s="140">
        <v>56700</v>
      </c>
      <c r="J8" s="119">
        <v>5300</v>
      </c>
      <c r="K8" s="121">
        <v>51400</v>
      </c>
    </row>
    <row r="9" spans="1:11" ht="32.15" customHeight="1">
      <c r="A9" s="18"/>
      <c r="B9" s="270" t="s">
        <v>149</v>
      </c>
      <c r="C9" s="139">
        <v>669800</v>
      </c>
      <c r="D9" s="122">
        <v>603100</v>
      </c>
      <c r="E9" s="123">
        <v>66700</v>
      </c>
      <c r="F9" s="19">
        <v>661900</v>
      </c>
      <c r="G9" s="235">
        <v>601700</v>
      </c>
      <c r="H9" s="238">
        <v>60200</v>
      </c>
      <c r="I9" s="141">
        <v>7900</v>
      </c>
      <c r="J9" s="235">
        <v>1400</v>
      </c>
      <c r="K9" s="239">
        <v>6500</v>
      </c>
    </row>
    <row r="10" spans="1:11" ht="32.15" customHeight="1">
      <c r="A10" s="20"/>
      <c r="B10" s="15" t="s">
        <v>83</v>
      </c>
      <c r="C10" s="330">
        <v>82500</v>
      </c>
      <c r="D10" s="331">
        <v>-9700</v>
      </c>
      <c r="E10" s="332">
        <v>92200</v>
      </c>
      <c r="F10" s="333">
        <v>33700</v>
      </c>
      <c r="G10" s="334">
        <v>-13600</v>
      </c>
      <c r="H10" s="335">
        <v>47300</v>
      </c>
      <c r="I10" s="336">
        <v>48800</v>
      </c>
      <c r="J10" s="334">
        <v>3900</v>
      </c>
      <c r="K10" s="337">
        <v>44900</v>
      </c>
    </row>
    <row r="11" spans="1:11" ht="32.15" customHeight="1" thickBot="1">
      <c r="A11" s="21"/>
      <c r="B11" s="22" t="s">
        <v>28</v>
      </c>
      <c r="C11" s="56">
        <v>1.1231710958495074</v>
      </c>
      <c r="D11" s="231">
        <v>0.98391643176919252</v>
      </c>
      <c r="E11" s="232">
        <v>2.3823088455772115</v>
      </c>
      <c r="F11" s="323">
        <v>1.0509140353527724</v>
      </c>
      <c r="G11" s="236">
        <v>0.97739737410669769</v>
      </c>
      <c r="H11" s="240">
        <v>1.7857142857142858</v>
      </c>
      <c r="I11" s="241">
        <v>7.1772151898734178</v>
      </c>
      <c r="J11" s="236">
        <v>3.7857142857142856</v>
      </c>
      <c r="K11" s="237">
        <v>7.907692307692308</v>
      </c>
    </row>
    <row r="12" spans="1:11" ht="32.15" customHeight="1" thickBot="1">
      <c r="A12" s="16" t="s">
        <v>53</v>
      </c>
      <c r="B12" s="224" t="s">
        <v>29</v>
      </c>
      <c r="C12" s="223">
        <v>752300</v>
      </c>
      <c r="D12" s="229">
        <v>593400</v>
      </c>
      <c r="E12" s="233">
        <v>158900</v>
      </c>
      <c r="F12" s="17">
        <v>695600</v>
      </c>
      <c r="G12" s="119">
        <v>588100</v>
      </c>
      <c r="H12" s="120">
        <v>107500</v>
      </c>
      <c r="I12" s="140">
        <v>56700</v>
      </c>
      <c r="J12" s="119">
        <v>5300</v>
      </c>
      <c r="K12" s="121">
        <v>51400</v>
      </c>
    </row>
    <row r="13" spans="1:11" ht="32.15" customHeight="1">
      <c r="A13" s="312" t="s">
        <v>150</v>
      </c>
      <c r="B13" s="23" t="s">
        <v>30</v>
      </c>
      <c r="C13" s="139">
        <v>669800</v>
      </c>
      <c r="D13" s="230">
        <v>603100</v>
      </c>
      <c r="E13" s="234">
        <v>66700</v>
      </c>
      <c r="F13" s="19">
        <v>661900</v>
      </c>
      <c r="G13" s="122">
        <v>601700</v>
      </c>
      <c r="H13" s="123">
        <v>60200</v>
      </c>
      <c r="I13" s="141">
        <v>7900</v>
      </c>
      <c r="J13" s="122">
        <v>1400</v>
      </c>
      <c r="K13" s="124">
        <v>6500</v>
      </c>
    </row>
    <row r="14" spans="1:11" ht="32.15" customHeight="1">
      <c r="A14" s="369"/>
      <c r="B14" s="15" t="s">
        <v>3</v>
      </c>
      <c r="C14" s="330">
        <v>82500</v>
      </c>
      <c r="D14" s="331">
        <v>-9700</v>
      </c>
      <c r="E14" s="332">
        <v>92200</v>
      </c>
      <c r="F14" s="333">
        <v>33700</v>
      </c>
      <c r="G14" s="334">
        <v>-13600</v>
      </c>
      <c r="H14" s="335">
        <v>47300</v>
      </c>
      <c r="I14" s="336">
        <v>48800</v>
      </c>
      <c r="J14" s="334">
        <v>3900</v>
      </c>
      <c r="K14" s="337">
        <v>44900</v>
      </c>
    </row>
    <row r="15" spans="1:11" ht="32.15" customHeight="1" thickBot="1">
      <c r="A15" s="21"/>
      <c r="B15" s="22" t="s">
        <v>37</v>
      </c>
      <c r="C15" s="56">
        <v>1.1231710958495074</v>
      </c>
      <c r="D15" s="231">
        <v>0.98391643176919252</v>
      </c>
      <c r="E15" s="232">
        <v>2.3823088455772115</v>
      </c>
      <c r="F15" s="323">
        <v>1.0509140353527724</v>
      </c>
      <c r="G15" s="236">
        <v>0.97739737410669769</v>
      </c>
      <c r="H15" s="240">
        <v>1.7857142857142858</v>
      </c>
      <c r="I15" s="241">
        <v>7.1772151898734178</v>
      </c>
      <c r="J15" s="236">
        <v>3.7857142857142856</v>
      </c>
      <c r="K15" s="237">
        <v>7.907692307692308</v>
      </c>
    </row>
    <row r="16" spans="1:11" ht="32.15" customHeight="1" thickBot="1">
      <c r="A16" s="16" t="s">
        <v>54</v>
      </c>
      <c r="B16" s="225" t="s">
        <v>35</v>
      </c>
      <c r="C16" s="223">
        <v>2945800</v>
      </c>
      <c r="D16" s="229">
        <v>2357600</v>
      </c>
      <c r="E16" s="233">
        <v>588200</v>
      </c>
      <c r="F16" s="17">
        <v>2735300</v>
      </c>
      <c r="G16" s="125">
        <v>2343800</v>
      </c>
      <c r="H16" s="126">
        <v>391500</v>
      </c>
      <c r="I16" s="140">
        <v>210500</v>
      </c>
      <c r="J16" s="125">
        <v>13800</v>
      </c>
      <c r="K16" s="127">
        <v>196700</v>
      </c>
    </row>
    <row r="17" spans="1:11" ht="32.15" customHeight="1">
      <c r="A17" s="312" t="s">
        <v>151</v>
      </c>
      <c r="B17" s="23" t="s">
        <v>36</v>
      </c>
      <c r="C17" s="139">
        <v>2566100</v>
      </c>
      <c r="D17" s="230">
        <v>2347000</v>
      </c>
      <c r="E17" s="234">
        <v>219100</v>
      </c>
      <c r="F17" s="19">
        <v>2539900</v>
      </c>
      <c r="G17" s="128">
        <v>2340400</v>
      </c>
      <c r="H17" s="123">
        <v>199500</v>
      </c>
      <c r="I17" s="141">
        <v>26200</v>
      </c>
      <c r="J17" s="128">
        <v>6600</v>
      </c>
      <c r="K17" s="124">
        <v>19600</v>
      </c>
    </row>
    <row r="18" spans="1:11" ht="32.15" customHeight="1">
      <c r="A18" s="369"/>
      <c r="B18" s="15" t="s">
        <v>3</v>
      </c>
      <c r="C18" s="330">
        <v>379700</v>
      </c>
      <c r="D18" s="331">
        <v>10600</v>
      </c>
      <c r="E18" s="332">
        <v>369100</v>
      </c>
      <c r="F18" s="333">
        <v>195400</v>
      </c>
      <c r="G18" s="334">
        <v>3400</v>
      </c>
      <c r="H18" s="335">
        <v>192000</v>
      </c>
      <c r="I18" s="336">
        <v>184300</v>
      </c>
      <c r="J18" s="334">
        <v>7200</v>
      </c>
      <c r="K18" s="337">
        <v>177100</v>
      </c>
    </row>
    <row r="19" spans="1:11" ht="32.15" customHeight="1" thickBot="1">
      <c r="A19" s="20"/>
      <c r="B19" s="22" t="s">
        <v>33</v>
      </c>
      <c r="C19" s="56">
        <v>1.1479677331358871</v>
      </c>
      <c r="D19" s="231">
        <v>1.0045164039198977</v>
      </c>
      <c r="E19" s="232">
        <v>2.6846188954815151</v>
      </c>
      <c r="F19" s="323">
        <v>1.0769321626835702</v>
      </c>
      <c r="G19" s="236">
        <v>1.001452743120834</v>
      </c>
      <c r="H19" s="240">
        <v>1.9624060150375939</v>
      </c>
      <c r="I19" s="241">
        <v>8.0343511450381673</v>
      </c>
      <c r="J19" s="236">
        <v>2.0909090909090908</v>
      </c>
      <c r="K19" s="237">
        <v>10.035714285714286</v>
      </c>
    </row>
    <row r="20" spans="1:11" ht="20.149999999999999" customHeight="1"/>
    <row r="21" spans="1:11" ht="20.149999999999999" customHeight="1">
      <c r="D21" s="288" t="s">
        <v>112</v>
      </c>
      <c r="E21" s="362">
        <v>15700</v>
      </c>
      <c r="F21" s="361" t="s">
        <v>113</v>
      </c>
      <c r="K21" s="363">
        <v>4</v>
      </c>
    </row>
  </sheetData>
  <mergeCells count="7">
    <mergeCell ref="A1:K1"/>
    <mergeCell ref="F6:F7"/>
    <mergeCell ref="I6:I7"/>
    <mergeCell ref="F5:K5"/>
    <mergeCell ref="D6:D7"/>
    <mergeCell ref="E6:E7"/>
    <mergeCell ref="C4:E5"/>
  </mergeCells>
  <phoneticPr fontId="2"/>
  <conditionalFormatting sqref="E21">
    <cfRule type="containsBlanks" dxfId="74" priority="10">
      <formula>LEN(TRIM(E21))=0</formula>
    </cfRule>
  </conditionalFormatting>
  <conditionalFormatting sqref="C11:J11">
    <cfRule type="cellIs" dxfId="73" priority="9" operator="equal">
      <formula>"△100%"</formula>
    </cfRule>
  </conditionalFormatting>
  <conditionalFormatting sqref="K11">
    <cfRule type="cellIs" dxfId="72" priority="5" operator="equal">
      <formula>"△100%"</formula>
    </cfRule>
  </conditionalFormatting>
  <conditionalFormatting sqref="C15:J15">
    <cfRule type="cellIs" dxfId="71" priority="4" operator="equal">
      <formula>"△100%"</formula>
    </cfRule>
  </conditionalFormatting>
  <conditionalFormatting sqref="K15">
    <cfRule type="cellIs" dxfId="70" priority="3" operator="equal">
      <formula>"△100%"</formula>
    </cfRule>
  </conditionalFormatting>
  <conditionalFormatting sqref="C19:J19">
    <cfRule type="cellIs" dxfId="69" priority="2" operator="equal">
      <formula>"△100%"</formula>
    </cfRule>
  </conditionalFormatting>
  <conditionalFormatting sqref="K19">
    <cfRule type="cellIs" dxfId="68"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zoomScale="115" zoomScaleNormal="90" zoomScaleSheetLayoutView="115" workbookViewId="0">
      <selection activeCell="I11" sqref="I11"/>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404" t="s">
        <v>147</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row>
    <row r="3" spans="1:33" ht="17" thickBot="1">
      <c r="A3" s="24" t="s">
        <v>85</v>
      </c>
      <c r="B3" s="25"/>
      <c r="C3" s="25"/>
      <c r="D3" s="26"/>
      <c r="E3" s="25"/>
      <c r="F3" s="25"/>
      <c r="G3" s="25"/>
      <c r="H3" s="25"/>
      <c r="I3" s="25"/>
      <c r="J3" s="25"/>
      <c r="K3" s="25"/>
      <c r="L3" s="25"/>
      <c r="M3" s="25"/>
      <c r="N3" s="25"/>
      <c r="O3" s="25"/>
      <c r="P3" s="25"/>
      <c r="Q3" s="324"/>
      <c r="R3" s="25"/>
      <c r="S3" s="324"/>
      <c r="T3" s="25"/>
      <c r="U3" s="26"/>
      <c r="V3" s="25"/>
      <c r="W3" s="25"/>
      <c r="X3" s="25"/>
      <c r="Y3" s="25"/>
      <c r="Z3" s="25"/>
      <c r="AA3" s="25"/>
      <c r="AB3" s="25"/>
      <c r="AC3" s="25"/>
      <c r="AD3" s="25"/>
      <c r="AE3" s="25"/>
    </row>
    <row r="4" spans="1:33" ht="14">
      <c r="A4" s="27"/>
      <c r="B4" s="28" t="s">
        <v>1</v>
      </c>
      <c r="C4" s="29"/>
      <c r="D4" s="206">
        <v>1</v>
      </c>
      <c r="E4" s="207">
        <v>2</v>
      </c>
      <c r="F4" s="206">
        <v>3</v>
      </c>
      <c r="G4" s="208">
        <v>4</v>
      </c>
      <c r="H4" s="207">
        <v>5</v>
      </c>
      <c r="I4" s="207">
        <v>6</v>
      </c>
      <c r="J4" s="209">
        <v>7</v>
      </c>
      <c r="K4" s="207">
        <v>8</v>
      </c>
      <c r="L4" s="207">
        <v>9</v>
      </c>
      <c r="M4" s="207">
        <v>10</v>
      </c>
      <c r="N4" s="207">
        <v>11</v>
      </c>
      <c r="O4" s="207">
        <v>12</v>
      </c>
      <c r="P4" s="207">
        <v>13</v>
      </c>
      <c r="Q4" s="207">
        <v>14</v>
      </c>
      <c r="R4" s="207">
        <v>15</v>
      </c>
      <c r="S4" s="207">
        <v>16</v>
      </c>
      <c r="T4" s="207">
        <v>17</v>
      </c>
      <c r="U4" s="207">
        <v>18</v>
      </c>
      <c r="V4" s="207">
        <v>19</v>
      </c>
      <c r="W4" s="207">
        <v>20</v>
      </c>
      <c r="X4" s="207">
        <v>21</v>
      </c>
      <c r="Y4" s="207">
        <v>22</v>
      </c>
      <c r="Z4" s="208">
        <v>23</v>
      </c>
      <c r="AA4" s="207">
        <v>24</v>
      </c>
      <c r="AB4" s="207">
        <v>25</v>
      </c>
      <c r="AC4" s="207">
        <v>26</v>
      </c>
      <c r="AD4" s="210">
        <v>27</v>
      </c>
      <c r="AE4" s="211">
        <v>28</v>
      </c>
    </row>
    <row r="5" spans="1:33" ht="14.5" thickBot="1">
      <c r="A5" s="30" t="s">
        <v>44</v>
      </c>
      <c r="B5" s="31"/>
      <c r="C5" s="32" t="s">
        <v>2</v>
      </c>
      <c r="D5" s="212" t="s">
        <v>9</v>
      </c>
      <c r="E5" s="213" t="s">
        <v>7</v>
      </c>
      <c r="F5" s="214" t="s">
        <v>8</v>
      </c>
      <c r="G5" s="212" t="s">
        <v>6</v>
      </c>
      <c r="H5" s="213" t="s">
        <v>11</v>
      </c>
      <c r="I5" s="215" t="s">
        <v>32</v>
      </c>
      <c r="J5" s="216" t="s">
        <v>10</v>
      </c>
      <c r="K5" s="213" t="s">
        <v>13</v>
      </c>
      <c r="L5" s="213" t="s">
        <v>14</v>
      </c>
      <c r="M5" s="213" t="s">
        <v>15</v>
      </c>
      <c r="N5" s="213" t="s">
        <v>22</v>
      </c>
      <c r="O5" s="213" t="s">
        <v>21</v>
      </c>
      <c r="P5" s="213" t="s">
        <v>47</v>
      </c>
      <c r="Q5" s="213" t="s">
        <v>5</v>
      </c>
      <c r="R5" s="213" t="s">
        <v>25</v>
      </c>
      <c r="S5" s="213" t="s">
        <v>20</v>
      </c>
      <c r="T5" s="213" t="s">
        <v>19</v>
      </c>
      <c r="U5" s="213" t="s">
        <v>23</v>
      </c>
      <c r="V5" s="213" t="s">
        <v>24</v>
      </c>
      <c r="W5" s="213" t="s">
        <v>26</v>
      </c>
      <c r="X5" s="213" t="s">
        <v>12</v>
      </c>
      <c r="Y5" s="213" t="s">
        <v>16</v>
      </c>
      <c r="Z5" s="212" t="s">
        <v>17</v>
      </c>
      <c r="AA5" s="213" t="s">
        <v>18</v>
      </c>
      <c r="AB5" s="213" t="s">
        <v>48</v>
      </c>
      <c r="AC5" s="213" t="s">
        <v>89</v>
      </c>
      <c r="AD5" s="212" t="s">
        <v>31</v>
      </c>
      <c r="AE5" s="217" t="s">
        <v>27</v>
      </c>
    </row>
    <row r="6" spans="1:33" ht="30" customHeight="1" thickBot="1">
      <c r="A6" s="147" t="s">
        <v>34</v>
      </c>
      <c r="B6" s="279" t="s">
        <v>148</v>
      </c>
      <c r="C6" s="277">
        <v>752300</v>
      </c>
      <c r="D6" s="242">
        <v>286200</v>
      </c>
      <c r="E6" s="242">
        <v>38600</v>
      </c>
      <c r="F6" s="242">
        <v>62000</v>
      </c>
      <c r="G6" s="242">
        <v>27200</v>
      </c>
      <c r="H6" s="242">
        <v>73300</v>
      </c>
      <c r="I6" s="242">
        <v>0</v>
      </c>
      <c r="J6" s="242">
        <v>51000</v>
      </c>
      <c r="K6" s="242">
        <v>4000</v>
      </c>
      <c r="L6" s="242">
        <v>10600</v>
      </c>
      <c r="M6" s="242">
        <v>3700</v>
      </c>
      <c r="N6" s="242">
        <v>0</v>
      </c>
      <c r="O6" s="242">
        <v>2000</v>
      </c>
      <c r="P6" s="242">
        <v>500</v>
      </c>
      <c r="Q6" s="242">
        <v>0</v>
      </c>
      <c r="R6" s="242">
        <v>2900</v>
      </c>
      <c r="S6" s="242">
        <v>3900</v>
      </c>
      <c r="T6" s="242">
        <v>4100</v>
      </c>
      <c r="U6" s="242">
        <v>5600</v>
      </c>
      <c r="V6" s="242">
        <v>3200</v>
      </c>
      <c r="W6" s="242">
        <v>0</v>
      </c>
      <c r="X6" s="242">
        <v>0</v>
      </c>
      <c r="Y6" s="242">
        <v>3200</v>
      </c>
      <c r="Z6" s="242">
        <v>0</v>
      </c>
      <c r="AA6" s="242">
        <v>2700</v>
      </c>
      <c r="AB6" s="242">
        <v>3100</v>
      </c>
      <c r="AC6" s="242">
        <v>3300</v>
      </c>
      <c r="AD6" s="243">
        <v>2300</v>
      </c>
      <c r="AE6" s="244">
        <v>158900</v>
      </c>
      <c r="AF6" s="302"/>
      <c r="AG6" s="302"/>
    </row>
    <row r="7" spans="1:33" ht="30" customHeight="1">
      <c r="A7" s="148"/>
      <c r="B7" s="280" t="s">
        <v>149</v>
      </c>
      <c r="C7" s="278">
        <v>669800</v>
      </c>
      <c r="D7" s="245">
        <v>294800</v>
      </c>
      <c r="E7" s="245">
        <v>39900</v>
      </c>
      <c r="F7" s="245">
        <v>65200</v>
      </c>
      <c r="G7" s="245">
        <v>25700</v>
      </c>
      <c r="H7" s="245">
        <v>72300</v>
      </c>
      <c r="I7" s="245">
        <v>0</v>
      </c>
      <c r="J7" s="245">
        <v>51200</v>
      </c>
      <c r="K7" s="245">
        <v>3900</v>
      </c>
      <c r="L7" s="245">
        <v>9800</v>
      </c>
      <c r="M7" s="245">
        <v>4100</v>
      </c>
      <c r="N7" s="245">
        <v>0</v>
      </c>
      <c r="O7" s="245">
        <v>3300</v>
      </c>
      <c r="P7" s="245">
        <v>300</v>
      </c>
      <c r="Q7" s="245">
        <v>0</v>
      </c>
      <c r="R7" s="245">
        <v>2600</v>
      </c>
      <c r="S7" s="245">
        <v>3900</v>
      </c>
      <c r="T7" s="245">
        <v>4500</v>
      </c>
      <c r="U7" s="245">
        <v>5200</v>
      </c>
      <c r="V7" s="245">
        <v>3400</v>
      </c>
      <c r="W7" s="245">
        <v>0</v>
      </c>
      <c r="X7" s="245">
        <v>0</v>
      </c>
      <c r="Y7" s="245">
        <v>3500</v>
      </c>
      <c r="Z7" s="245">
        <v>0</v>
      </c>
      <c r="AA7" s="245">
        <v>2800</v>
      </c>
      <c r="AB7" s="245">
        <v>3500</v>
      </c>
      <c r="AC7" s="245">
        <v>3200</v>
      </c>
      <c r="AD7" s="245">
        <v>0</v>
      </c>
      <c r="AE7" s="246">
        <v>66700</v>
      </c>
      <c r="AF7" s="302"/>
      <c r="AG7" s="302"/>
    </row>
    <row r="8" spans="1:33" ht="30" customHeight="1">
      <c r="A8" s="149"/>
      <c r="B8" s="150" t="s">
        <v>3</v>
      </c>
      <c r="C8" s="338">
        <v>82500</v>
      </c>
      <c r="D8" s="339">
        <v>-8600</v>
      </c>
      <c r="E8" s="340">
        <v>-1300</v>
      </c>
      <c r="F8" s="340">
        <v>-3200</v>
      </c>
      <c r="G8" s="340">
        <v>1500</v>
      </c>
      <c r="H8" s="340">
        <v>1000</v>
      </c>
      <c r="I8" s="340">
        <v>0</v>
      </c>
      <c r="J8" s="340">
        <v>-200</v>
      </c>
      <c r="K8" s="340">
        <v>100</v>
      </c>
      <c r="L8" s="340">
        <v>800</v>
      </c>
      <c r="M8" s="340">
        <v>-400</v>
      </c>
      <c r="N8" s="322">
        <v>0</v>
      </c>
      <c r="O8" s="322">
        <v>-1300</v>
      </c>
      <c r="P8" s="340">
        <v>200</v>
      </c>
      <c r="Q8" s="322">
        <v>0</v>
      </c>
      <c r="R8" s="340">
        <v>300</v>
      </c>
      <c r="S8" s="340">
        <v>0</v>
      </c>
      <c r="T8" s="340">
        <v>-400</v>
      </c>
      <c r="U8" s="340">
        <v>400</v>
      </c>
      <c r="V8" s="340">
        <v>-200</v>
      </c>
      <c r="W8" s="322">
        <v>0</v>
      </c>
      <c r="X8" s="340">
        <v>0</v>
      </c>
      <c r="Y8" s="340">
        <v>-300</v>
      </c>
      <c r="Z8" s="322">
        <v>0</v>
      </c>
      <c r="AA8" s="340">
        <v>-100</v>
      </c>
      <c r="AB8" s="340">
        <v>-400</v>
      </c>
      <c r="AC8" s="340">
        <v>100</v>
      </c>
      <c r="AD8" s="322">
        <v>2300</v>
      </c>
      <c r="AE8" s="341">
        <v>92200</v>
      </c>
    </row>
    <row r="9" spans="1:33" ht="30" customHeight="1">
      <c r="A9" s="149"/>
      <c r="B9" s="151" t="s">
        <v>28</v>
      </c>
      <c r="C9" s="35">
        <v>1.1231710958495074</v>
      </c>
      <c r="D9" s="57">
        <v>0.97082767978290363</v>
      </c>
      <c r="E9" s="58">
        <v>0.96741854636591473</v>
      </c>
      <c r="F9" s="58">
        <v>0.95092024539877296</v>
      </c>
      <c r="G9" s="58">
        <v>1.0583657587548638</v>
      </c>
      <c r="H9" s="58">
        <v>1.0138312586445366</v>
      </c>
      <c r="I9" s="58" t="s">
        <v>93</v>
      </c>
      <c r="J9" s="58">
        <v>0.99609375</v>
      </c>
      <c r="K9" s="58">
        <v>1.0256410256410255</v>
      </c>
      <c r="L9" s="58">
        <v>1.0816326530612246</v>
      </c>
      <c r="M9" s="58">
        <v>0.90243902439024393</v>
      </c>
      <c r="N9" s="58" t="s">
        <v>93</v>
      </c>
      <c r="O9" s="58">
        <v>0.60606060606060608</v>
      </c>
      <c r="P9" s="58">
        <v>1.6666666666666667</v>
      </c>
      <c r="Q9" s="58" t="s">
        <v>93</v>
      </c>
      <c r="R9" s="58">
        <v>1.1153846153846154</v>
      </c>
      <c r="S9" s="58">
        <v>1</v>
      </c>
      <c r="T9" s="58">
        <v>0.91111111111111109</v>
      </c>
      <c r="U9" s="58">
        <v>1.0769230769230769</v>
      </c>
      <c r="V9" s="58">
        <v>0.94117647058823528</v>
      </c>
      <c r="W9" s="58" t="s">
        <v>93</v>
      </c>
      <c r="X9" s="58" t="s">
        <v>93</v>
      </c>
      <c r="Y9" s="58">
        <v>0.91428571428571426</v>
      </c>
      <c r="Z9" s="58" t="s">
        <v>93</v>
      </c>
      <c r="AA9" s="58">
        <v>0.9642857142857143</v>
      </c>
      <c r="AB9" s="58">
        <v>0.88571428571428568</v>
      </c>
      <c r="AC9" s="58">
        <v>1.03125</v>
      </c>
      <c r="AD9" s="58" t="s">
        <v>152</v>
      </c>
      <c r="AE9" s="59">
        <v>2.3823088455772115</v>
      </c>
      <c r="AG9" s="1"/>
    </row>
    <row r="10" spans="1:33" ht="30" customHeight="1" thickBot="1">
      <c r="A10" s="152"/>
      <c r="B10" s="153" t="s">
        <v>59</v>
      </c>
      <c r="C10" s="36">
        <v>1</v>
      </c>
      <c r="D10" s="129">
        <v>0.38043333776418981</v>
      </c>
      <c r="E10" s="130">
        <v>5.130931809118703E-2</v>
      </c>
      <c r="F10" s="131">
        <v>8.2413930612787456E-2</v>
      </c>
      <c r="G10" s="131">
        <v>3.6155788913997074E-2</v>
      </c>
      <c r="H10" s="131">
        <v>9.7434534095440645E-2</v>
      </c>
      <c r="I10" s="131">
        <v>0</v>
      </c>
      <c r="J10" s="131">
        <v>6.7792104213744514E-2</v>
      </c>
      <c r="K10" s="131">
        <v>5.3170277814701579E-3</v>
      </c>
      <c r="L10" s="131">
        <v>1.4090123620895919E-2</v>
      </c>
      <c r="M10" s="131">
        <v>4.9182506978598965E-3</v>
      </c>
      <c r="N10" s="131">
        <v>0</v>
      </c>
      <c r="O10" s="131">
        <v>2.6585138907350789E-3</v>
      </c>
      <c r="P10" s="131">
        <v>6.6462847268376974E-4</v>
      </c>
      <c r="Q10" s="131">
        <v>0</v>
      </c>
      <c r="R10" s="131">
        <v>3.8548451415658645E-3</v>
      </c>
      <c r="S10" s="131">
        <v>5.1841020869334044E-3</v>
      </c>
      <c r="T10" s="131">
        <v>5.4499534760069123E-3</v>
      </c>
      <c r="U10" s="131">
        <v>7.4438388940582211E-3</v>
      </c>
      <c r="V10" s="131">
        <v>4.2536222251761263E-3</v>
      </c>
      <c r="W10" s="131">
        <v>0</v>
      </c>
      <c r="X10" s="131">
        <v>0</v>
      </c>
      <c r="Y10" s="131">
        <v>4.2536222251761263E-3</v>
      </c>
      <c r="Z10" s="131">
        <v>0</v>
      </c>
      <c r="AA10" s="131">
        <v>3.5889937524923566E-3</v>
      </c>
      <c r="AB10" s="131">
        <v>4.1206965306393728E-3</v>
      </c>
      <c r="AC10" s="131">
        <v>4.3865479197128807E-3</v>
      </c>
      <c r="AD10" s="131">
        <v>3.0572909743453408E-3</v>
      </c>
      <c r="AE10" s="132">
        <v>0.21121892861890204</v>
      </c>
    </row>
    <row r="11" spans="1:33" ht="30" customHeight="1" thickBot="1">
      <c r="A11" s="33" t="s">
        <v>53</v>
      </c>
      <c r="B11" s="218" t="s">
        <v>29</v>
      </c>
      <c r="C11" s="205">
        <v>752300</v>
      </c>
      <c r="D11" s="219">
        <v>286200</v>
      </c>
      <c r="E11" s="220">
        <v>38600</v>
      </c>
      <c r="F11" s="220">
        <v>62000</v>
      </c>
      <c r="G11" s="220">
        <v>27200</v>
      </c>
      <c r="H11" s="220">
        <v>73300</v>
      </c>
      <c r="I11" s="220">
        <v>0</v>
      </c>
      <c r="J11" s="220">
        <v>51000</v>
      </c>
      <c r="K11" s="220">
        <v>4000</v>
      </c>
      <c r="L11" s="220">
        <v>10600</v>
      </c>
      <c r="M11" s="220">
        <v>3700</v>
      </c>
      <c r="N11" s="220">
        <v>0</v>
      </c>
      <c r="O11" s="220">
        <v>2000</v>
      </c>
      <c r="P11" s="220">
        <v>500</v>
      </c>
      <c r="Q11" s="220">
        <v>0</v>
      </c>
      <c r="R11" s="220">
        <v>2900</v>
      </c>
      <c r="S11" s="220">
        <v>3900</v>
      </c>
      <c r="T11" s="220">
        <v>4100</v>
      </c>
      <c r="U11" s="220">
        <v>5600</v>
      </c>
      <c r="V11" s="220">
        <v>3200</v>
      </c>
      <c r="W11" s="220">
        <v>0</v>
      </c>
      <c r="X11" s="220">
        <v>0</v>
      </c>
      <c r="Y11" s="220">
        <v>3200</v>
      </c>
      <c r="Z11" s="220">
        <v>0</v>
      </c>
      <c r="AA11" s="220">
        <v>2700</v>
      </c>
      <c r="AB11" s="220">
        <v>3100</v>
      </c>
      <c r="AC11" s="220">
        <v>3300</v>
      </c>
      <c r="AD11" s="220">
        <v>2300</v>
      </c>
      <c r="AE11" s="221">
        <v>158900</v>
      </c>
      <c r="AF11" s="302"/>
      <c r="AG11" s="302"/>
    </row>
    <row r="12" spans="1:33" ht="30" customHeight="1">
      <c r="A12" s="311" t="s">
        <v>150</v>
      </c>
      <c r="B12" s="154" t="s">
        <v>30</v>
      </c>
      <c r="C12" s="34">
        <v>669800</v>
      </c>
      <c r="D12" s="133">
        <v>294800</v>
      </c>
      <c r="E12" s="133">
        <v>39900</v>
      </c>
      <c r="F12" s="133">
        <v>65200</v>
      </c>
      <c r="G12" s="133">
        <v>25700</v>
      </c>
      <c r="H12" s="133">
        <v>72300</v>
      </c>
      <c r="I12" s="133">
        <v>0</v>
      </c>
      <c r="J12" s="133">
        <v>51200</v>
      </c>
      <c r="K12" s="133">
        <v>3900</v>
      </c>
      <c r="L12" s="133">
        <v>9800</v>
      </c>
      <c r="M12" s="133">
        <v>4100</v>
      </c>
      <c r="N12" s="133">
        <v>0</v>
      </c>
      <c r="O12" s="133">
        <v>3300</v>
      </c>
      <c r="P12" s="133">
        <v>300</v>
      </c>
      <c r="Q12" s="133">
        <v>0</v>
      </c>
      <c r="R12" s="133">
        <v>2600</v>
      </c>
      <c r="S12" s="133">
        <v>3900</v>
      </c>
      <c r="T12" s="133">
        <v>4500</v>
      </c>
      <c r="U12" s="133">
        <v>5200</v>
      </c>
      <c r="V12" s="133">
        <v>3400</v>
      </c>
      <c r="W12" s="133">
        <v>0</v>
      </c>
      <c r="X12" s="133">
        <v>0</v>
      </c>
      <c r="Y12" s="133">
        <v>3500</v>
      </c>
      <c r="Z12" s="133">
        <v>0</v>
      </c>
      <c r="AA12" s="133">
        <v>2800</v>
      </c>
      <c r="AB12" s="133">
        <v>3500</v>
      </c>
      <c r="AC12" s="133">
        <v>3200</v>
      </c>
      <c r="AD12" s="133">
        <v>0</v>
      </c>
      <c r="AE12" s="134">
        <v>66700</v>
      </c>
      <c r="AF12" s="316"/>
    </row>
    <row r="13" spans="1:33" ht="30" customHeight="1">
      <c r="A13" s="149"/>
      <c r="B13" s="155" t="s">
        <v>3</v>
      </c>
      <c r="C13" s="338">
        <v>82500</v>
      </c>
      <c r="D13" s="339">
        <v>-8600</v>
      </c>
      <c r="E13" s="340">
        <v>-1300</v>
      </c>
      <c r="F13" s="340">
        <v>-3200</v>
      </c>
      <c r="G13" s="340">
        <v>1500</v>
      </c>
      <c r="H13" s="340">
        <v>1000</v>
      </c>
      <c r="I13" s="340">
        <v>0</v>
      </c>
      <c r="J13" s="340">
        <v>-200</v>
      </c>
      <c r="K13" s="340">
        <v>100</v>
      </c>
      <c r="L13" s="340">
        <v>800</v>
      </c>
      <c r="M13" s="340">
        <v>-400</v>
      </c>
      <c r="N13" s="322">
        <v>0</v>
      </c>
      <c r="O13" s="340">
        <v>-1300</v>
      </c>
      <c r="P13" s="340">
        <v>200</v>
      </c>
      <c r="Q13" s="322">
        <v>0</v>
      </c>
      <c r="R13" s="340">
        <v>300</v>
      </c>
      <c r="S13" s="340">
        <v>0</v>
      </c>
      <c r="T13" s="340">
        <v>-400</v>
      </c>
      <c r="U13" s="340">
        <v>400</v>
      </c>
      <c r="V13" s="340">
        <v>-200</v>
      </c>
      <c r="W13" s="322">
        <v>0</v>
      </c>
      <c r="X13" s="340">
        <v>0</v>
      </c>
      <c r="Y13" s="340">
        <v>-300</v>
      </c>
      <c r="Z13" s="322">
        <v>0</v>
      </c>
      <c r="AA13" s="340">
        <v>-100</v>
      </c>
      <c r="AB13" s="340">
        <v>-400</v>
      </c>
      <c r="AC13" s="340">
        <v>100</v>
      </c>
      <c r="AD13" s="340">
        <v>2300</v>
      </c>
      <c r="AE13" s="341">
        <v>92200</v>
      </c>
    </row>
    <row r="14" spans="1:33" ht="30" customHeight="1">
      <c r="A14" s="149"/>
      <c r="B14" s="156" t="s">
        <v>37</v>
      </c>
      <c r="C14" s="35">
        <v>1.1231710958495074</v>
      </c>
      <c r="D14" s="57">
        <v>0.97082767978290363</v>
      </c>
      <c r="E14" s="58">
        <v>0.96741854636591473</v>
      </c>
      <c r="F14" s="58">
        <v>0.95092024539877296</v>
      </c>
      <c r="G14" s="58">
        <v>1.0583657587548638</v>
      </c>
      <c r="H14" s="58">
        <v>1.0138312586445366</v>
      </c>
      <c r="I14" s="58" t="s">
        <v>93</v>
      </c>
      <c r="J14" s="58">
        <v>0.99609375</v>
      </c>
      <c r="K14" s="58">
        <v>1.0256410256410255</v>
      </c>
      <c r="L14" s="58">
        <v>1.0816326530612246</v>
      </c>
      <c r="M14" s="58">
        <v>0.90243902439024393</v>
      </c>
      <c r="N14" s="58" t="s">
        <v>93</v>
      </c>
      <c r="O14" s="58">
        <v>0.60606060606060608</v>
      </c>
      <c r="P14" s="58">
        <v>1.6666666666666667</v>
      </c>
      <c r="Q14" s="58" t="s">
        <v>93</v>
      </c>
      <c r="R14" s="58">
        <v>1.1153846153846154</v>
      </c>
      <c r="S14" s="58">
        <v>1</v>
      </c>
      <c r="T14" s="58">
        <v>0.91111111111111109</v>
      </c>
      <c r="U14" s="58">
        <v>1.0769230769230769</v>
      </c>
      <c r="V14" s="58">
        <v>0.94117647058823528</v>
      </c>
      <c r="W14" s="58" t="s">
        <v>93</v>
      </c>
      <c r="X14" s="58" t="s">
        <v>93</v>
      </c>
      <c r="Y14" s="58">
        <v>0.91428571428571426</v>
      </c>
      <c r="Z14" s="58" t="s">
        <v>93</v>
      </c>
      <c r="AA14" s="58">
        <v>0.9642857142857143</v>
      </c>
      <c r="AB14" s="58">
        <v>0.88571428571428568</v>
      </c>
      <c r="AC14" s="58">
        <v>1.03125</v>
      </c>
      <c r="AD14" s="58" t="s">
        <v>152</v>
      </c>
      <c r="AE14" s="59">
        <v>2.3823088455772115</v>
      </c>
    </row>
    <row r="15" spans="1:33" ht="30" customHeight="1" thickBot="1">
      <c r="A15" s="152"/>
      <c r="B15" s="157" t="s">
        <v>42</v>
      </c>
      <c r="C15" s="37">
        <v>1</v>
      </c>
      <c r="D15" s="131">
        <v>0.38043333776418981</v>
      </c>
      <c r="E15" s="130">
        <v>5.130931809118703E-2</v>
      </c>
      <c r="F15" s="131">
        <v>8.2413930612787456E-2</v>
      </c>
      <c r="G15" s="131">
        <v>3.6155788913997074E-2</v>
      </c>
      <c r="H15" s="131">
        <v>9.7434534095440645E-2</v>
      </c>
      <c r="I15" s="131">
        <v>0</v>
      </c>
      <c r="J15" s="131">
        <v>6.7792104213744514E-2</v>
      </c>
      <c r="K15" s="131">
        <v>5.3170277814701579E-3</v>
      </c>
      <c r="L15" s="131">
        <v>1.4090123620895919E-2</v>
      </c>
      <c r="M15" s="131">
        <v>4.9182506978598965E-3</v>
      </c>
      <c r="N15" s="131">
        <v>0</v>
      </c>
      <c r="O15" s="131">
        <v>2.6585138907350789E-3</v>
      </c>
      <c r="P15" s="131">
        <v>6.6462847268376974E-4</v>
      </c>
      <c r="Q15" s="131">
        <v>0</v>
      </c>
      <c r="R15" s="131">
        <v>3.8548451415658645E-3</v>
      </c>
      <c r="S15" s="131">
        <v>5.1841020869334044E-3</v>
      </c>
      <c r="T15" s="131">
        <v>5.4499534760069123E-3</v>
      </c>
      <c r="U15" s="131">
        <v>7.4438388940582211E-3</v>
      </c>
      <c r="V15" s="131">
        <v>4.2536222251761263E-3</v>
      </c>
      <c r="W15" s="131">
        <v>0</v>
      </c>
      <c r="X15" s="131">
        <v>0</v>
      </c>
      <c r="Y15" s="131">
        <v>4.2536222251761263E-3</v>
      </c>
      <c r="Z15" s="131">
        <v>0</v>
      </c>
      <c r="AA15" s="131">
        <v>3.5889937524923566E-3</v>
      </c>
      <c r="AB15" s="131">
        <v>4.1206965306393728E-3</v>
      </c>
      <c r="AC15" s="131">
        <v>4.3865479197128807E-3</v>
      </c>
      <c r="AD15" s="131">
        <v>3.0572909743453408E-3</v>
      </c>
      <c r="AE15" s="132">
        <v>0.21121892861890204</v>
      </c>
    </row>
    <row r="16" spans="1:33" ht="30" customHeight="1" thickBot="1">
      <c r="A16" s="33" t="s">
        <v>54</v>
      </c>
      <c r="B16" s="222" t="s">
        <v>35</v>
      </c>
      <c r="C16" s="205">
        <v>2945800</v>
      </c>
      <c r="D16" s="220">
        <v>1132300</v>
      </c>
      <c r="E16" s="220">
        <v>155700</v>
      </c>
      <c r="F16" s="220">
        <v>234100</v>
      </c>
      <c r="G16" s="220">
        <v>106600</v>
      </c>
      <c r="H16" s="220">
        <v>302800</v>
      </c>
      <c r="I16" s="220">
        <v>0</v>
      </c>
      <c r="J16" s="220">
        <v>206400</v>
      </c>
      <c r="K16" s="220">
        <v>16200</v>
      </c>
      <c r="L16" s="220">
        <v>41400</v>
      </c>
      <c r="M16" s="220">
        <v>18800</v>
      </c>
      <c r="N16" s="220">
        <v>100</v>
      </c>
      <c r="O16" s="220">
        <v>8800</v>
      </c>
      <c r="P16" s="220">
        <v>4000</v>
      </c>
      <c r="Q16" s="220">
        <v>0</v>
      </c>
      <c r="R16" s="220">
        <v>12300</v>
      </c>
      <c r="S16" s="220">
        <v>14600</v>
      </c>
      <c r="T16" s="220">
        <v>16300</v>
      </c>
      <c r="U16" s="220">
        <v>17000</v>
      </c>
      <c r="V16" s="220">
        <v>12600</v>
      </c>
      <c r="W16" s="220">
        <v>200</v>
      </c>
      <c r="X16" s="220">
        <v>0</v>
      </c>
      <c r="Y16" s="220">
        <v>13600</v>
      </c>
      <c r="Z16" s="220">
        <v>0</v>
      </c>
      <c r="AA16" s="220">
        <v>11800</v>
      </c>
      <c r="AB16" s="220">
        <v>13300</v>
      </c>
      <c r="AC16" s="220">
        <v>12100</v>
      </c>
      <c r="AD16" s="220">
        <v>6600</v>
      </c>
      <c r="AE16" s="221">
        <v>588200</v>
      </c>
      <c r="AF16" s="316"/>
    </row>
    <row r="17" spans="1:32" ht="30" customHeight="1">
      <c r="A17" s="311" t="s">
        <v>151</v>
      </c>
      <c r="B17" s="154" t="s">
        <v>36</v>
      </c>
      <c r="C17" s="34">
        <v>2566100</v>
      </c>
      <c r="D17" s="133">
        <v>1133900</v>
      </c>
      <c r="E17" s="133">
        <v>154700</v>
      </c>
      <c r="F17" s="133">
        <v>247600</v>
      </c>
      <c r="G17" s="133">
        <v>103900</v>
      </c>
      <c r="H17" s="133">
        <v>289600</v>
      </c>
      <c r="I17" s="133">
        <v>100</v>
      </c>
      <c r="J17" s="133">
        <v>214700</v>
      </c>
      <c r="K17" s="133">
        <v>16000</v>
      </c>
      <c r="L17" s="133">
        <v>38700</v>
      </c>
      <c r="M17" s="133">
        <v>16900</v>
      </c>
      <c r="N17" s="133">
        <v>0</v>
      </c>
      <c r="O17" s="133">
        <v>10300</v>
      </c>
      <c r="P17" s="133">
        <v>600</v>
      </c>
      <c r="Q17" s="133">
        <v>100</v>
      </c>
      <c r="R17" s="133">
        <v>11300</v>
      </c>
      <c r="S17" s="133">
        <v>13700</v>
      </c>
      <c r="T17" s="133">
        <v>17200</v>
      </c>
      <c r="U17" s="133">
        <v>15000</v>
      </c>
      <c r="V17" s="133">
        <v>11900</v>
      </c>
      <c r="W17" s="133">
        <v>300</v>
      </c>
      <c r="X17" s="133">
        <v>100</v>
      </c>
      <c r="Y17" s="133">
        <v>12900</v>
      </c>
      <c r="Z17" s="133">
        <v>0</v>
      </c>
      <c r="AA17" s="133">
        <v>11200</v>
      </c>
      <c r="AB17" s="133">
        <v>13600</v>
      </c>
      <c r="AC17" s="133">
        <v>12300</v>
      </c>
      <c r="AD17" s="133">
        <v>400</v>
      </c>
      <c r="AE17" s="135">
        <v>219100</v>
      </c>
      <c r="AF17" s="316"/>
    </row>
    <row r="18" spans="1:32" ht="30" customHeight="1">
      <c r="A18" s="149"/>
      <c r="B18" s="155" t="s">
        <v>3</v>
      </c>
      <c r="C18" s="338">
        <v>379700</v>
      </c>
      <c r="D18" s="339">
        <v>-1600</v>
      </c>
      <c r="E18" s="340">
        <v>1000</v>
      </c>
      <c r="F18" s="340">
        <v>-13500</v>
      </c>
      <c r="G18" s="340">
        <v>2700</v>
      </c>
      <c r="H18" s="340">
        <v>13200</v>
      </c>
      <c r="I18" s="340">
        <v>-100</v>
      </c>
      <c r="J18" s="340">
        <v>-8300</v>
      </c>
      <c r="K18" s="340">
        <v>200</v>
      </c>
      <c r="L18" s="340">
        <v>2700</v>
      </c>
      <c r="M18" s="340">
        <v>1900</v>
      </c>
      <c r="N18" s="322">
        <v>100</v>
      </c>
      <c r="O18" s="322">
        <v>-1500</v>
      </c>
      <c r="P18" s="340">
        <v>3400</v>
      </c>
      <c r="Q18" s="322">
        <v>-100</v>
      </c>
      <c r="R18" s="340">
        <v>1000</v>
      </c>
      <c r="S18" s="340">
        <v>900</v>
      </c>
      <c r="T18" s="340">
        <v>-900</v>
      </c>
      <c r="U18" s="340">
        <v>2000</v>
      </c>
      <c r="V18" s="340">
        <v>700</v>
      </c>
      <c r="W18" s="322">
        <v>-100</v>
      </c>
      <c r="X18" s="340">
        <v>-100</v>
      </c>
      <c r="Y18" s="340">
        <v>700</v>
      </c>
      <c r="Z18" s="322">
        <v>0</v>
      </c>
      <c r="AA18" s="340">
        <v>600</v>
      </c>
      <c r="AB18" s="340">
        <v>-300</v>
      </c>
      <c r="AC18" s="340">
        <v>-200</v>
      </c>
      <c r="AD18" s="322">
        <v>6200</v>
      </c>
      <c r="AE18" s="341">
        <v>369100</v>
      </c>
    </row>
    <row r="19" spans="1:32" ht="30" customHeight="1">
      <c r="A19" s="149"/>
      <c r="B19" s="156" t="s">
        <v>33</v>
      </c>
      <c r="C19" s="35">
        <v>1.1479677331358871</v>
      </c>
      <c r="D19" s="57">
        <v>0.99858894082370575</v>
      </c>
      <c r="E19" s="58">
        <v>1.0064641241111829</v>
      </c>
      <c r="F19" s="58">
        <v>0.94547657512116312</v>
      </c>
      <c r="G19" s="58">
        <v>1.0259865255052936</v>
      </c>
      <c r="H19" s="58">
        <v>1.0455801104972375</v>
      </c>
      <c r="I19" s="58" t="s">
        <v>153</v>
      </c>
      <c r="J19" s="58">
        <v>0.96134140661387979</v>
      </c>
      <c r="K19" s="58">
        <v>1.0125</v>
      </c>
      <c r="L19" s="58">
        <v>1.069767441860465</v>
      </c>
      <c r="M19" s="58">
        <v>1.1124260355029585</v>
      </c>
      <c r="N19" s="58" t="s">
        <v>152</v>
      </c>
      <c r="O19" s="58">
        <v>0.85436893203883491</v>
      </c>
      <c r="P19" s="58">
        <v>6.666666666666667</v>
      </c>
      <c r="Q19" s="58" t="s">
        <v>153</v>
      </c>
      <c r="R19" s="58">
        <v>1.0884955752212389</v>
      </c>
      <c r="S19" s="58">
        <v>1.0656934306569343</v>
      </c>
      <c r="T19" s="58">
        <v>0.94767441860465118</v>
      </c>
      <c r="U19" s="58">
        <v>1.1333333333333333</v>
      </c>
      <c r="V19" s="58">
        <v>1.0588235294117647</v>
      </c>
      <c r="W19" s="58">
        <v>0.66666666666666663</v>
      </c>
      <c r="X19" s="58" t="s">
        <v>153</v>
      </c>
      <c r="Y19" s="58">
        <v>1.054263565891473</v>
      </c>
      <c r="Z19" s="58" t="s">
        <v>93</v>
      </c>
      <c r="AA19" s="58">
        <v>1.0535714285714286</v>
      </c>
      <c r="AB19" s="58">
        <v>0.9779411764705882</v>
      </c>
      <c r="AC19" s="58">
        <v>0.98373983739837401</v>
      </c>
      <c r="AD19" s="58">
        <v>16.5</v>
      </c>
      <c r="AE19" s="59">
        <v>2.6846188954815151</v>
      </c>
    </row>
    <row r="20" spans="1:32" ht="30" customHeight="1" thickBot="1">
      <c r="A20" s="149"/>
      <c r="B20" s="157" t="s">
        <v>43</v>
      </c>
      <c r="C20" s="37">
        <v>1</v>
      </c>
      <c r="D20" s="131">
        <v>0.38437775816416592</v>
      </c>
      <c r="E20" s="130">
        <v>5.2854912078213051E-2</v>
      </c>
      <c r="F20" s="131">
        <v>7.9469074614705676E-2</v>
      </c>
      <c r="G20" s="131">
        <v>3.618711385701677E-2</v>
      </c>
      <c r="H20" s="131">
        <v>0.10279041347002513</v>
      </c>
      <c r="I20" s="131">
        <v>0</v>
      </c>
      <c r="J20" s="131">
        <v>7.006585647362347E-2</v>
      </c>
      <c r="K20" s="131">
        <v>5.499355013918121E-3</v>
      </c>
      <c r="L20" s="131">
        <v>1.4053907257790753E-2</v>
      </c>
      <c r="M20" s="131">
        <v>6.381967547016091E-3</v>
      </c>
      <c r="N20" s="131">
        <v>3.3946635888383463E-5</v>
      </c>
      <c r="O20" s="131">
        <v>2.9873039581777448E-3</v>
      </c>
      <c r="P20" s="131">
        <v>1.3578654355353385E-3</v>
      </c>
      <c r="Q20" s="131">
        <v>0</v>
      </c>
      <c r="R20" s="131">
        <v>4.1754362142711653E-3</v>
      </c>
      <c r="S20" s="131">
        <v>4.9562088397039853E-3</v>
      </c>
      <c r="T20" s="131">
        <v>5.5333016498065038E-3</v>
      </c>
      <c r="U20" s="131">
        <v>5.770928101025188E-3</v>
      </c>
      <c r="V20" s="131">
        <v>4.2772761219363161E-3</v>
      </c>
      <c r="W20" s="131">
        <v>6.7893271776766926E-5</v>
      </c>
      <c r="X20" s="131">
        <v>0</v>
      </c>
      <c r="Y20" s="131">
        <v>4.6167424808201511E-3</v>
      </c>
      <c r="Z20" s="131">
        <v>0</v>
      </c>
      <c r="AA20" s="131">
        <v>4.0057030348292482E-3</v>
      </c>
      <c r="AB20" s="131">
        <v>4.5149025731550003E-3</v>
      </c>
      <c r="AC20" s="131">
        <v>4.107542942494399E-3</v>
      </c>
      <c r="AD20" s="131">
        <v>2.2404779686333084E-3</v>
      </c>
      <c r="AE20" s="132">
        <v>0.19967411229547152</v>
      </c>
    </row>
    <row r="21" spans="1:32" ht="14">
      <c r="A21" s="38" t="s">
        <v>4</v>
      </c>
      <c r="B21" s="39" t="s">
        <v>74</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122</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75</v>
      </c>
      <c r="J26" s="45" t="s">
        <v>76</v>
      </c>
      <c r="K26" s="42"/>
      <c r="L26" s="42"/>
      <c r="M26" s="42"/>
      <c r="N26" s="42"/>
      <c r="O26" s="42"/>
      <c r="P26" s="42"/>
      <c r="Q26" s="354"/>
      <c r="R26" s="354"/>
      <c r="S26" s="42"/>
      <c r="T26" s="42"/>
      <c r="U26" s="42"/>
      <c r="V26" s="42"/>
      <c r="W26" s="42"/>
      <c r="X26" s="42"/>
      <c r="Y26" s="42"/>
      <c r="Z26" s="42"/>
      <c r="AA26" s="42"/>
      <c r="AB26" s="42"/>
      <c r="AC26" s="42"/>
      <c r="AD26" s="42"/>
      <c r="AE26" s="42"/>
    </row>
    <row r="27" spans="1:32" ht="26.25" customHeight="1">
      <c r="A27" s="42"/>
      <c r="B27" s="42"/>
      <c r="C27" s="42"/>
      <c r="D27" s="60" t="s">
        <v>148</v>
      </c>
      <c r="E27" s="303">
        <v>251300</v>
      </c>
      <c r="F27" s="304">
        <v>33900</v>
      </c>
      <c r="G27" s="307"/>
      <c r="H27" s="60" t="s">
        <v>148</v>
      </c>
      <c r="I27" s="303">
        <v>494400</v>
      </c>
      <c r="J27" s="305">
        <v>93700</v>
      </c>
      <c r="K27" s="307"/>
      <c r="L27" s="42"/>
      <c r="N27" s="26"/>
      <c r="O27" s="42"/>
      <c r="P27" s="42"/>
      <c r="Q27" s="354"/>
      <c r="R27" s="354"/>
      <c r="S27" s="42"/>
      <c r="T27" s="42"/>
      <c r="U27" s="42"/>
      <c r="V27" s="42"/>
      <c r="W27" s="42"/>
      <c r="X27" s="42"/>
      <c r="Y27" s="42"/>
      <c r="Z27" s="42"/>
      <c r="AA27" s="42"/>
      <c r="AB27" s="42"/>
      <c r="AC27" s="42"/>
      <c r="AD27" s="42"/>
      <c r="AE27" s="42"/>
    </row>
    <row r="28" spans="1:32" ht="26.25" customHeight="1">
      <c r="A28" s="42"/>
      <c r="B28" s="42"/>
      <c r="C28" s="42"/>
      <c r="D28" s="46" t="s">
        <v>149</v>
      </c>
      <c r="E28" s="359">
        <v>259200</v>
      </c>
      <c r="F28" s="360">
        <v>35700</v>
      </c>
      <c r="G28" s="306"/>
      <c r="H28" s="46" t="s">
        <v>149</v>
      </c>
      <c r="I28" s="355">
        <v>492800</v>
      </c>
      <c r="J28" s="356">
        <v>108900</v>
      </c>
      <c r="K28" s="318"/>
      <c r="L28" s="26"/>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346">
        <v>-7900</v>
      </c>
      <c r="F29" s="347">
        <v>-1800</v>
      </c>
      <c r="G29" s="26"/>
      <c r="H29" s="47" t="s">
        <v>3</v>
      </c>
      <c r="I29" s="346">
        <v>1600</v>
      </c>
      <c r="J29" s="347">
        <v>-15200</v>
      </c>
      <c r="K29" s="42"/>
      <c r="L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0.96952160493827155</v>
      </c>
      <c r="F30" s="50">
        <v>0.94957983193277307</v>
      </c>
      <c r="G30" s="26"/>
      <c r="H30" s="48" t="s">
        <v>56</v>
      </c>
      <c r="I30" s="49">
        <v>1.0032467532467533</v>
      </c>
      <c r="J30" s="227">
        <v>0.86042240587695129</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0.36127084531339848</v>
      </c>
      <c r="F31" s="53">
        <v>4.8734905117883844E-2</v>
      </c>
      <c r="G31" s="26"/>
      <c r="H31" s="226" t="s">
        <v>55</v>
      </c>
      <c r="I31" s="62">
        <v>0.84067335487162043</v>
      </c>
      <c r="J31" s="54">
        <v>0.15932664512837952</v>
      </c>
      <c r="K31" s="26"/>
      <c r="L31" s="418" t="s">
        <v>51</v>
      </c>
      <c r="M31" s="418"/>
      <c r="N31" s="418"/>
      <c r="O31" s="418"/>
      <c r="P31" s="418"/>
      <c r="Q31" s="418"/>
      <c r="R31" s="418"/>
      <c r="S31" s="418"/>
      <c r="T31" s="418"/>
      <c r="U31" s="55"/>
      <c r="V31" s="55"/>
      <c r="W31" s="26"/>
      <c r="X31" s="26"/>
      <c r="Y31" s="26"/>
      <c r="Z31" s="26"/>
      <c r="AA31" s="26"/>
      <c r="AB31" s="26"/>
      <c r="AC31" s="26"/>
      <c r="AD31" s="26"/>
      <c r="AE31" s="26"/>
    </row>
  </sheetData>
  <mergeCells count="2">
    <mergeCell ref="L31:T31"/>
    <mergeCell ref="A1:AE1"/>
  </mergeCells>
  <phoneticPr fontId="2"/>
  <conditionalFormatting sqref="I28:J28">
    <cfRule type="containsBlanks" dxfId="67" priority="4">
      <formula>LEN(TRIM(I28))=0</formula>
    </cfRule>
  </conditionalFormatting>
  <conditionalFormatting sqref="C9:AE9">
    <cfRule type="cellIs" dxfId="66" priority="3" operator="equal">
      <formula>"△100%"</formula>
    </cfRule>
  </conditionalFormatting>
  <conditionalFormatting sqref="C19:AE19">
    <cfRule type="cellIs" dxfId="65" priority="2" operator="equal">
      <formula>"△100%"</formula>
    </cfRule>
  </conditionalFormatting>
  <conditionalFormatting sqref="AE14">
    <cfRule type="cellIs" dxfId="64"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0000"/>
    <pageSetUpPr fitToPage="1"/>
  </sheetPr>
  <dimension ref="A1:T29"/>
  <sheetViews>
    <sheetView showGridLines="0" view="pageBreakPreview" topLeftCell="C1" zoomScale="115" zoomScaleNormal="90" zoomScaleSheetLayoutView="115" workbookViewId="0">
      <selection activeCell="K12" sqref="K12"/>
    </sheetView>
  </sheetViews>
  <sheetFormatPr defaultColWidth="9" defaultRowHeight="13"/>
  <cols>
    <col min="1" max="1" width="11.08984375" customWidth="1"/>
    <col min="2" max="2" width="10.08984375" customWidth="1"/>
    <col min="3" max="3" width="13.90625" customWidth="1"/>
    <col min="4" max="17" width="10.7265625" customWidth="1"/>
  </cols>
  <sheetData>
    <row r="1" spans="1:20" ht="24" customHeight="1">
      <c r="A1" s="419" t="s">
        <v>147</v>
      </c>
      <c r="B1" s="419"/>
      <c r="C1" s="419"/>
      <c r="D1" s="419"/>
      <c r="E1" s="419"/>
      <c r="F1" s="419"/>
      <c r="G1" s="419"/>
      <c r="H1" s="419"/>
      <c r="I1" s="419"/>
      <c r="J1" s="419"/>
      <c r="K1" s="419"/>
      <c r="L1" s="419"/>
      <c r="M1" s="419"/>
      <c r="N1" s="419"/>
      <c r="O1" s="419"/>
      <c r="P1" s="419"/>
      <c r="Q1" s="419"/>
    </row>
    <row r="2" spans="1:20" ht="10.5" customHeight="1">
      <c r="A2" s="313"/>
      <c r="B2" s="313"/>
      <c r="C2" s="313"/>
      <c r="D2" s="313"/>
      <c r="E2" s="313"/>
      <c r="F2" s="313"/>
      <c r="G2" s="313"/>
      <c r="H2" s="313"/>
      <c r="I2" s="313"/>
      <c r="J2" s="313"/>
      <c r="K2" s="313"/>
      <c r="L2" s="313"/>
      <c r="M2" s="313"/>
      <c r="N2" s="313"/>
      <c r="O2" s="313"/>
      <c r="P2" s="313"/>
      <c r="Q2" s="313"/>
    </row>
    <row r="3" spans="1:20" ht="17" thickBot="1">
      <c r="A3" s="64" t="s">
        <v>86</v>
      </c>
      <c r="B3" s="63"/>
      <c r="C3" s="63"/>
      <c r="D3" s="64"/>
      <c r="E3" s="63"/>
      <c r="F3" s="63"/>
      <c r="G3" s="63"/>
      <c r="H3" s="63"/>
      <c r="I3" s="63"/>
      <c r="J3" s="63"/>
      <c r="K3" s="63"/>
      <c r="L3" s="325"/>
      <c r="M3" s="63"/>
      <c r="N3" s="63"/>
      <c r="O3" s="63"/>
      <c r="P3" s="63"/>
      <c r="Q3" s="63"/>
    </row>
    <row r="4" spans="1:20" ht="19.5" customHeight="1">
      <c r="A4" s="65"/>
      <c r="B4" s="66" t="s">
        <v>1</v>
      </c>
      <c r="C4" s="67"/>
      <c r="D4" s="199">
        <v>1</v>
      </c>
      <c r="E4" s="199">
        <v>2</v>
      </c>
      <c r="F4" s="199">
        <v>3</v>
      </c>
      <c r="G4" s="199">
        <v>4</v>
      </c>
      <c r="H4" s="199">
        <v>5</v>
      </c>
      <c r="I4" s="199">
        <v>6</v>
      </c>
      <c r="J4" s="199">
        <v>7</v>
      </c>
      <c r="K4" s="199">
        <v>8</v>
      </c>
      <c r="L4" s="199">
        <v>9</v>
      </c>
      <c r="M4" s="199">
        <v>10</v>
      </c>
      <c r="N4" s="199">
        <v>11</v>
      </c>
      <c r="O4" s="199">
        <v>12</v>
      </c>
      <c r="P4" s="199">
        <v>13</v>
      </c>
      <c r="Q4" s="314">
        <v>14</v>
      </c>
    </row>
    <row r="5" spans="1:20" ht="19.5" customHeight="1" thickBot="1">
      <c r="A5" s="68" t="s">
        <v>44</v>
      </c>
      <c r="B5" s="69"/>
      <c r="C5" s="70" t="s">
        <v>60</v>
      </c>
      <c r="D5" s="200" t="s">
        <v>61</v>
      </c>
      <c r="E5" s="201" t="s">
        <v>62</v>
      </c>
      <c r="F5" s="201" t="s">
        <v>63</v>
      </c>
      <c r="G5" s="201" t="s">
        <v>64</v>
      </c>
      <c r="H5" s="201" t="s">
        <v>77</v>
      </c>
      <c r="I5" s="201" t="s">
        <v>91</v>
      </c>
      <c r="J5" s="201" t="s">
        <v>65</v>
      </c>
      <c r="K5" s="201" t="s">
        <v>78</v>
      </c>
      <c r="L5" s="201" t="s">
        <v>79</v>
      </c>
      <c r="M5" s="201" t="s">
        <v>80</v>
      </c>
      <c r="N5" s="201" t="s">
        <v>81</v>
      </c>
      <c r="O5" s="201" t="s">
        <v>82</v>
      </c>
      <c r="P5" s="201" t="s">
        <v>92</v>
      </c>
      <c r="Q5" s="202" t="s">
        <v>66</v>
      </c>
    </row>
    <row r="6" spans="1:20" ht="30" customHeight="1" thickBot="1">
      <c r="A6" s="142" t="s">
        <v>34</v>
      </c>
      <c r="B6" s="283" t="s">
        <v>148</v>
      </c>
      <c r="C6" s="281">
        <v>158900</v>
      </c>
      <c r="D6" s="247">
        <v>67700</v>
      </c>
      <c r="E6" s="247">
        <v>27400</v>
      </c>
      <c r="F6" s="247">
        <v>16000</v>
      </c>
      <c r="G6" s="247">
        <v>13700</v>
      </c>
      <c r="H6" s="247">
        <v>5100</v>
      </c>
      <c r="I6" s="247">
        <v>1200</v>
      </c>
      <c r="J6" s="247">
        <v>1900</v>
      </c>
      <c r="K6" s="247">
        <v>400</v>
      </c>
      <c r="L6" s="247">
        <v>1900</v>
      </c>
      <c r="M6" s="247">
        <v>1300</v>
      </c>
      <c r="N6" s="247">
        <v>600</v>
      </c>
      <c r="O6" s="247">
        <v>300</v>
      </c>
      <c r="P6" s="247">
        <v>1400</v>
      </c>
      <c r="Q6" s="248">
        <v>20000</v>
      </c>
      <c r="R6" s="302"/>
    </row>
    <row r="7" spans="1:20" ht="30" customHeight="1">
      <c r="A7" s="71"/>
      <c r="B7" s="284" t="s">
        <v>149</v>
      </c>
      <c r="C7" s="282">
        <v>66700</v>
      </c>
      <c r="D7" s="249">
        <v>27600</v>
      </c>
      <c r="E7" s="250">
        <v>18400</v>
      </c>
      <c r="F7" s="250">
        <v>600</v>
      </c>
      <c r="G7" s="250">
        <v>7900</v>
      </c>
      <c r="H7" s="250">
        <v>3000</v>
      </c>
      <c r="I7" s="250">
        <v>600</v>
      </c>
      <c r="J7" s="250">
        <v>1400</v>
      </c>
      <c r="K7" s="250">
        <v>100</v>
      </c>
      <c r="L7" s="250">
        <v>1800</v>
      </c>
      <c r="M7" s="250">
        <v>300</v>
      </c>
      <c r="N7" s="250">
        <v>400</v>
      </c>
      <c r="O7" s="263">
        <v>100</v>
      </c>
      <c r="P7" s="250">
        <v>500</v>
      </c>
      <c r="Q7" s="265">
        <v>4000</v>
      </c>
      <c r="R7" s="302"/>
    </row>
    <row r="8" spans="1:20" ht="30" customHeight="1">
      <c r="A8" s="71"/>
      <c r="B8" s="72" t="s">
        <v>3</v>
      </c>
      <c r="C8" s="342">
        <v>92200</v>
      </c>
      <c r="D8" s="343">
        <v>40100</v>
      </c>
      <c r="E8" s="344">
        <v>9000</v>
      </c>
      <c r="F8" s="343">
        <v>15400</v>
      </c>
      <c r="G8" s="343">
        <v>5800</v>
      </c>
      <c r="H8" s="343">
        <v>2100</v>
      </c>
      <c r="I8" s="343">
        <v>600</v>
      </c>
      <c r="J8" s="343">
        <v>500</v>
      </c>
      <c r="K8" s="343">
        <v>300</v>
      </c>
      <c r="L8" s="343">
        <v>100</v>
      </c>
      <c r="M8" s="343">
        <v>1000</v>
      </c>
      <c r="N8" s="343">
        <v>200</v>
      </c>
      <c r="O8" s="343">
        <v>200</v>
      </c>
      <c r="P8" s="343">
        <v>900</v>
      </c>
      <c r="Q8" s="345">
        <v>16000</v>
      </c>
    </row>
    <row r="9" spans="1:20" ht="30" customHeight="1">
      <c r="A9" s="71"/>
      <c r="B9" s="73" t="s">
        <v>28</v>
      </c>
      <c r="C9" s="143">
        <v>2.3823088455772115</v>
      </c>
      <c r="D9" s="251">
        <v>2.4528985507246377</v>
      </c>
      <c r="E9" s="261">
        <v>1.4891304347826086</v>
      </c>
      <c r="F9" s="251">
        <v>26.666666666666668</v>
      </c>
      <c r="G9" s="251">
        <v>1.7341772151898733</v>
      </c>
      <c r="H9" s="251">
        <v>1.7</v>
      </c>
      <c r="I9" s="251">
        <v>2</v>
      </c>
      <c r="J9" s="251">
        <v>1.3571428571428572</v>
      </c>
      <c r="K9" s="251">
        <v>4</v>
      </c>
      <c r="L9" s="251">
        <v>1.0555555555555556</v>
      </c>
      <c r="M9" s="251">
        <v>4.333333333333333</v>
      </c>
      <c r="N9" s="251">
        <v>1.5</v>
      </c>
      <c r="O9" s="251">
        <v>3</v>
      </c>
      <c r="P9" s="251">
        <v>2.8</v>
      </c>
      <c r="Q9" s="252">
        <v>5</v>
      </c>
      <c r="S9" s="1"/>
    </row>
    <row r="10" spans="1:20" ht="30" customHeight="1" thickBot="1">
      <c r="A10" s="74"/>
      <c r="B10" s="75" t="s">
        <v>42</v>
      </c>
      <c r="C10" s="144">
        <v>0.99999999999999978</v>
      </c>
      <c r="D10" s="253">
        <v>0.42605412208936438</v>
      </c>
      <c r="E10" s="254">
        <v>0.1724354940213971</v>
      </c>
      <c r="F10" s="255">
        <v>0.10069225928256766</v>
      </c>
      <c r="G10" s="255">
        <v>8.6217747010698551E-2</v>
      </c>
      <c r="H10" s="255">
        <v>3.2095657646318436E-2</v>
      </c>
      <c r="I10" s="255">
        <v>7.551919446192574E-3</v>
      </c>
      <c r="J10" s="255">
        <v>1.1957205789804909E-2</v>
      </c>
      <c r="K10" s="255">
        <v>2.5173064820641915E-3</v>
      </c>
      <c r="L10" s="255">
        <v>1.1957205789804909E-2</v>
      </c>
      <c r="M10" s="255">
        <v>8.1812460667086209E-3</v>
      </c>
      <c r="N10" s="255">
        <v>3.775959723096287E-3</v>
      </c>
      <c r="O10" s="255">
        <v>1.8879798615481435E-3</v>
      </c>
      <c r="P10" s="255">
        <v>8.8105726872246704E-3</v>
      </c>
      <c r="Q10" s="256">
        <v>0.12586532410320955</v>
      </c>
    </row>
    <row r="11" spans="1:20" ht="30" customHeight="1" thickBot="1">
      <c r="A11" s="136" t="s">
        <v>53</v>
      </c>
      <c r="B11" s="203" t="s">
        <v>29</v>
      </c>
      <c r="C11" s="204">
        <v>158900</v>
      </c>
      <c r="D11" s="257">
        <v>67700</v>
      </c>
      <c r="E11" s="257">
        <v>27400</v>
      </c>
      <c r="F11" s="257">
        <v>16000</v>
      </c>
      <c r="G11" s="257">
        <v>13700</v>
      </c>
      <c r="H11" s="257">
        <v>5100</v>
      </c>
      <c r="I11" s="257">
        <v>1200</v>
      </c>
      <c r="J11" s="257">
        <v>1900</v>
      </c>
      <c r="K11" s="257">
        <v>400</v>
      </c>
      <c r="L11" s="257">
        <v>1900</v>
      </c>
      <c r="M11" s="257">
        <v>1300</v>
      </c>
      <c r="N11" s="257">
        <v>600</v>
      </c>
      <c r="O11" s="257">
        <v>300</v>
      </c>
      <c r="P11" s="257">
        <v>1400</v>
      </c>
      <c r="Q11" s="258">
        <v>20000</v>
      </c>
      <c r="R11" s="302"/>
    </row>
    <row r="12" spans="1:20" ht="30" customHeight="1">
      <c r="A12" s="308" t="s">
        <v>150</v>
      </c>
      <c r="B12" s="76" t="s">
        <v>30</v>
      </c>
      <c r="C12" s="145">
        <v>66700</v>
      </c>
      <c r="D12" s="259">
        <v>27600</v>
      </c>
      <c r="E12" s="259">
        <v>18400</v>
      </c>
      <c r="F12" s="259">
        <v>600</v>
      </c>
      <c r="G12" s="259">
        <v>7900</v>
      </c>
      <c r="H12" s="259">
        <v>3000</v>
      </c>
      <c r="I12" s="259">
        <v>600</v>
      </c>
      <c r="J12" s="259">
        <v>1400</v>
      </c>
      <c r="K12" s="259">
        <v>100</v>
      </c>
      <c r="L12" s="259">
        <v>1800</v>
      </c>
      <c r="M12" s="259">
        <v>300</v>
      </c>
      <c r="N12" s="259">
        <v>400</v>
      </c>
      <c r="O12" s="259">
        <v>100</v>
      </c>
      <c r="P12" s="259">
        <v>500</v>
      </c>
      <c r="Q12" s="260">
        <v>4000</v>
      </c>
      <c r="R12" s="302"/>
    </row>
    <row r="13" spans="1:20" ht="30" customHeight="1">
      <c r="A13" s="71"/>
      <c r="B13" s="77" t="s">
        <v>3</v>
      </c>
      <c r="C13" s="342">
        <v>92200</v>
      </c>
      <c r="D13" s="343">
        <v>40100</v>
      </c>
      <c r="E13" s="344">
        <v>9000</v>
      </c>
      <c r="F13" s="343">
        <v>15400</v>
      </c>
      <c r="G13" s="343">
        <v>5800</v>
      </c>
      <c r="H13" s="343">
        <v>2100</v>
      </c>
      <c r="I13" s="343">
        <v>600</v>
      </c>
      <c r="J13" s="343">
        <v>500</v>
      </c>
      <c r="K13" s="343">
        <v>300</v>
      </c>
      <c r="L13" s="343">
        <v>100</v>
      </c>
      <c r="M13" s="343">
        <v>1000</v>
      </c>
      <c r="N13" s="343">
        <v>200</v>
      </c>
      <c r="O13" s="343">
        <v>200</v>
      </c>
      <c r="P13" s="343">
        <v>900</v>
      </c>
      <c r="Q13" s="345">
        <v>16000</v>
      </c>
      <c r="T13" t="s">
        <v>146</v>
      </c>
    </row>
    <row r="14" spans="1:20" ht="30" customHeight="1">
      <c r="A14" s="71"/>
      <c r="B14" s="78" t="s">
        <v>37</v>
      </c>
      <c r="C14" s="143">
        <v>2.3823088455772115</v>
      </c>
      <c r="D14" s="251">
        <v>2.4528985507246377</v>
      </c>
      <c r="E14" s="261">
        <v>1.4891304347826086</v>
      </c>
      <c r="F14" s="251">
        <v>26.666666666666668</v>
      </c>
      <c r="G14" s="251">
        <v>1.7341772151898733</v>
      </c>
      <c r="H14" s="251">
        <v>1.7</v>
      </c>
      <c r="I14" s="251">
        <v>2</v>
      </c>
      <c r="J14" s="251">
        <v>1.3571428571428572</v>
      </c>
      <c r="K14" s="251">
        <v>4</v>
      </c>
      <c r="L14" s="251">
        <v>1.0555555555555556</v>
      </c>
      <c r="M14" s="251">
        <v>4.333333333333333</v>
      </c>
      <c r="N14" s="251">
        <v>1.5</v>
      </c>
      <c r="O14" s="251">
        <v>3</v>
      </c>
      <c r="P14" s="251">
        <v>2.8</v>
      </c>
      <c r="Q14" s="252">
        <v>5</v>
      </c>
    </row>
    <row r="15" spans="1:20" ht="30" customHeight="1" thickBot="1">
      <c r="A15" s="74"/>
      <c r="B15" s="79" t="s">
        <v>42</v>
      </c>
      <c r="C15" s="146">
        <v>0.99999999999999978</v>
      </c>
      <c r="D15" s="255">
        <v>0.42605412208936438</v>
      </c>
      <c r="E15" s="255">
        <v>0.1724354940213971</v>
      </c>
      <c r="F15" s="255">
        <v>0.10069225928256766</v>
      </c>
      <c r="G15" s="255">
        <v>8.6217747010698551E-2</v>
      </c>
      <c r="H15" s="255">
        <v>3.2095657646318436E-2</v>
      </c>
      <c r="I15" s="255">
        <v>7.551919446192574E-3</v>
      </c>
      <c r="J15" s="255">
        <v>1.1957205789804909E-2</v>
      </c>
      <c r="K15" s="255">
        <v>2.5173064820641915E-3</v>
      </c>
      <c r="L15" s="255">
        <v>1.1957205789804909E-2</v>
      </c>
      <c r="M15" s="255">
        <v>8.1812460667086209E-3</v>
      </c>
      <c r="N15" s="255">
        <v>3.775959723096287E-3</v>
      </c>
      <c r="O15" s="255">
        <v>1.8879798615481435E-3</v>
      </c>
      <c r="P15" s="255">
        <v>8.8105726872246704E-3</v>
      </c>
      <c r="Q15" s="256">
        <v>0.12586532410320955</v>
      </c>
    </row>
    <row r="16" spans="1:20" ht="30" customHeight="1" thickBot="1">
      <c r="A16" s="136" t="s">
        <v>54</v>
      </c>
      <c r="B16" s="203" t="s">
        <v>35</v>
      </c>
      <c r="C16" s="204">
        <v>588200</v>
      </c>
      <c r="D16" s="257">
        <v>236800</v>
      </c>
      <c r="E16" s="257">
        <v>105700</v>
      </c>
      <c r="F16" s="257">
        <v>61800</v>
      </c>
      <c r="G16" s="257">
        <v>54200</v>
      </c>
      <c r="H16" s="257">
        <v>19700</v>
      </c>
      <c r="I16" s="257">
        <v>4700</v>
      </c>
      <c r="J16" s="257">
        <v>5900</v>
      </c>
      <c r="K16" s="257">
        <v>900</v>
      </c>
      <c r="L16" s="257">
        <v>3400</v>
      </c>
      <c r="M16" s="257">
        <v>5600</v>
      </c>
      <c r="N16" s="257">
        <v>2600</v>
      </c>
      <c r="O16" s="257">
        <v>800</v>
      </c>
      <c r="P16" s="257">
        <v>4000</v>
      </c>
      <c r="Q16" s="258">
        <v>82100</v>
      </c>
      <c r="R16" s="302"/>
    </row>
    <row r="17" spans="1:18" ht="30" customHeight="1">
      <c r="A17" s="308" t="s">
        <v>151</v>
      </c>
      <c r="B17" s="76" t="s">
        <v>36</v>
      </c>
      <c r="C17" s="145">
        <v>219100</v>
      </c>
      <c r="D17" s="259">
        <v>82800</v>
      </c>
      <c r="E17" s="259">
        <v>75500</v>
      </c>
      <c r="F17" s="259">
        <v>1300</v>
      </c>
      <c r="G17" s="259">
        <v>26700</v>
      </c>
      <c r="H17" s="259">
        <v>8000</v>
      </c>
      <c r="I17" s="259">
        <v>2000</v>
      </c>
      <c r="J17" s="259">
        <v>2700</v>
      </c>
      <c r="K17" s="259">
        <v>800</v>
      </c>
      <c r="L17" s="259">
        <v>3000</v>
      </c>
      <c r="M17" s="259">
        <v>900</v>
      </c>
      <c r="N17" s="259">
        <v>900</v>
      </c>
      <c r="O17" s="259">
        <v>300</v>
      </c>
      <c r="P17" s="259">
        <v>1800</v>
      </c>
      <c r="Q17" s="262">
        <v>12400</v>
      </c>
      <c r="R17" s="302"/>
    </row>
    <row r="18" spans="1:18" ht="30" customHeight="1">
      <c r="A18" s="71"/>
      <c r="B18" s="77" t="s">
        <v>3</v>
      </c>
      <c r="C18" s="342">
        <v>369100</v>
      </c>
      <c r="D18" s="343">
        <v>154000</v>
      </c>
      <c r="E18" s="344">
        <v>30200</v>
      </c>
      <c r="F18" s="343">
        <v>60500</v>
      </c>
      <c r="G18" s="343">
        <v>27500</v>
      </c>
      <c r="H18" s="343">
        <v>11700</v>
      </c>
      <c r="I18" s="343">
        <v>2700</v>
      </c>
      <c r="J18" s="343">
        <v>3200</v>
      </c>
      <c r="K18" s="343">
        <v>100</v>
      </c>
      <c r="L18" s="343">
        <v>400</v>
      </c>
      <c r="M18" s="343">
        <v>4700</v>
      </c>
      <c r="N18" s="343">
        <v>1700</v>
      </c>
      <c r="O18" s="343">
        <v>500</v>
      </c>
      <c r="P18" s="343">
        <v>2200</v>
      </c>
      <c r="Q18" s="345">
        <v>69700</v>
      </c>
    </row>
    <row r="19" spans="1:18" ht="30" customHeight="1">
      <c r="A19" s="71"/>
      <c r="B19" s="78" t="s">
        <v>33</v>
      </c>
      <c r="C19" s="143">
        <v>2.6846188954815151</v>
      </c>
      <c r="D19" s="251">
        <v>2.8599033816425119</v>
      </c>
      <c r="E19" s="261">
        <v>1.4</v>
      </c>
      <c r="F19" s="251">
        <v>47.53846153846154</v>
      </c>
      <c r="G19" s="251">
        <v>2.0299625468164795</v>
      </c>
      <c r="H19" s="251">
        <v>2.4624999999999999</v>
      </c>
      <c r="I19" s="251">
        <v>2.35</v>
      </c>
      <c r="J19" s="251">
        <v>2.1851851851851851</v>
      </c>
      <c r="K19" s="268">
        <v>1.125</v>
      </c>
      <c r="L19" s="251">
        <v>1.1333333333333333</v>
      </c>
      <c r="M19" s="251">
        <v>6.2222222222222223</v>
      </c>
      <c r="N19" s="251">
        <v>2.8888888888888888</v>
      </c>
      <c r="O19" s="251">
        <v>2.6666666666666665</v>
      </c>
      <c r="P19" s="251">
        <v>2.2222222222222223</v>
      </c>
      <c r="Q19" s="252">
        <v>6.620967741935484</v>
      </c>
    </row>
    <row r="20" spans="1:18" ht="30" customHeight="1" thickBot="1">
      <c r="A20" s="71"/>
      <c r="B20" s="79" t="s">
        <v>43</v>
      </c>
      <c r="C20" s="146">
        <v>1</v>
      </c>
      <c r="D20" s="255">
        <v>0.40258415504930295</v>
      </c>
      <c r="E20" s="255">
        <v>0.1797007820469228</v>
      </c>
      <c r="F20" s="255">
        <v>0.1050663039782387</v>
      </c>
      <c r="G20" s="255">
        <v>9.2145528731723908E-2</v>
      </c>
      <c r="H20" s="255">
        <v>3.3492009520571235E-2</v>
      </c>
      <c r="I20" s="255">
        <v>7.990479428765726E-3</v>
      </c>
      <c r="J20" s="255">
        <v>1.0030601836110167E-2</v>
      </c>
      <c r="K20" s="255">
        <v>1.5300918055083305E-3</v>
      </c>
      <c r="L20" s="255">
        <v>5.7803468208092483E-3</v>
      </c>
      <c r="M20" s="255">
        <v>9.520571234274057E-3</v>
      </c>
      <c r="N20" s="255">
        <v>4.4202652159129547E-3</v>
      </c>
      <c r="O20" s="255">
        <v>1.3600816048962938E-3</v>
      </c>
      <c r="P20" s="255">
        <v>6.8004080244814689E-3</v>
      </c>
      <c r="Q20" s="256">
        <v>0.13957837470248216</v>
      </c>
    </row>
    <row r="21" spans="1:18" ht="15" customHeight="1">
      <c r="A21" s="80" t="s">
        <v>4</v>
      </c>
      <c r="B21" s="81" t="s">
        <v>121</v>
      </c>
      <c r="C21" s="82"/>
      <c r="D21" s="83"/>
      <c r="E21" s="83"/>
      <c r="F21" s="83"/>
      <c r="G21" s="83"/>
      <c r="H21" s="81"/>
      <c r="I21" s="81"/>
      <c r="J21" s="81"/>
      <c r="K21" s="81"/>
      <c r="L21" s="81"/>
      <c r="M21" s="81"/>
      <c r="N21" s="81"/>
      <c r="O21" s="81"/>
      <c r="P21" s="81"/>
      <c r="Q21" s="81"/>
    </row>
    <row r="22" spans="1:18" ht="15" customHeight="1">
      <c r="A22" s="80"/>
      <c r="B22" s="84" t="s">
        <v>99</v>
      </c>
      <c r="C22" s="82"/>
      <c r="D22" s="83"/>
      <c r="E22" s="83"/>
      <c r="F22" s="83"/>
      <c r="G22" s="83"/>
      <c r="H22" s="81"/>
      <c r="I22" s="81"/>
      <c r="J22" s="81"/>
      <c r="K22" s="81"/>
      <c r="L22" s="81"/>
      <c r="M22" s="81"/>
      <c r="N22" s="81"/>
      <c r="O22" s="81"/>
      <c r="P22" s="81"/>
      <c r="Q22" s="81"/>
    </row>
    <row r="23" spans="1:18" ht="15" customHeight="1">
      <c r="A23" s="81"/>
      <c r="B23" s="84" t="s">
        <v>100</v>
      </c>
      <c r="C23" s="82"/>
      <c r="D23" s="83"/>
      <c r="E23" s="83"/>
      <c r="F23" s="83"/>
      <c r="G23" s="83"/>
      <c r="H23" s="83"/>
      <c r="I23" s="83"/>
      <c r="J23" s="83"/>
      <c r="K23" s="83"/>
      <c r="L23" s="83"/>
      <c r="M23" s="83"/>
      <c r="N23" s="83"/>
      <c r="O23" s="83"/>
      <c r="P23" s="83"/>
      <c r="Q23" s="83"/>
    </row>
    <row r="24" spans="1:18" ht="15" customHeight="1">
      <c r="A24" s="81"/>
      <c r="B24" s="84" t="s">
        <v>101</v>
      </c>
      <c r="C24" s="82"/>
      <c r="D24" s="83"/>
      <c r="E24" s="83"/>
      <c r="F24" s="83"/>
      <c r="G24" s="83"/>
      <c r="H24" s="83"/>
      <c r="I24" s="83"/>
      <c r="J24" s="83"/>
      <c r="K24" s="83"/>
      <c r="L24" s="83"/>
      <c r="M24" s="83"/>
      <c r="N24" s="83"/>
      <c r="O24" s="83"/>
      <c r="P24" s="83"/>
      <c r="Q24" s="83"/>
    </row>
    <row r="25" spans="1:18" ht="15" customHeight="1">
      <c r="A25" s="81"/>
      <c r="B25" s="84" t="s">
        <v>102</v>
      </c>
      <c r="C25" s="82"/>
      <c r="D25" s="83"/>
      <c r="E25" s="83"/>
      <c r="F25" s="83"/>
      <c r="G25" s="83"/>
      <c r="H25" s="83"/>
      <c r="I25" s="83"/>
      <c r="J25" s="83"/>
      <c r="K25" s="83"/>
      <c r="L25" s="83"/>
      <c r="M25" s="83"/>
      <c r="N25" s="83"/>
      <c r="O25" s="83"/>
      <c r="P25" s="83"/>
      <c r="Q25" s="83"/>
    </row>
    <row r="26" spans="1:18" ht="15" customHeight="1">
      <c r="A26" s="81"/>
      <c r="B26" s="264" t="s">
        <v>90</v>
      </c>
      <c r="C26" s="82"/>
      <c r="D26" s="83"/>
      <c r="E26" s="83"/>
      <c r="F26" s="83"/>
      <c r="G26" s="83"/>
      <c r="H26" s="83"/>
      <c r="I26" s="83"/>
      <c r="J26" s="83"/>
      <c r="K26" s="83"/>
      <c r="L26" s="83"/>
      <c r="M26" s="83"/>
      <c r="N26" s="83"/>
      <c r="O26" s="83"/>
      <c r="P26" s="83"/>
      <c r="Q26" s="83"/>
    </row>
    <row r="27" spans="1:18" ht="15" customHeight="1">
      <c r="A27" s="81"/>
      <c r="B27" s="84"/>
      <c r="C27" s="82"/>
      <c r="D27" s="83"/>
      <c r="E27" s="83"/>
      <c r="F27" s="83"/>
      <c r="G27" s="83"/>
      <c r="H27" s="83"/>
      <c r="I27" s="83"/>
      <c r="J27" s="83"/>
      <c r="K27" s="83"/>
      <c r="L27" s="83"/>
      <c r="M27" s="83"/>
      <c r="N27" s="83"/>
      <c r="O27" s="83"/>
      <c r="P27" s="83"/>
      <c r="Q27" s="83"/>
    </row>
    <row r="28" spans="1:18" ht="15" customHeight="1">
      <c r="A28" s="81"/>
      <c r="B28" s="84"/>
      <c r="C28" s="82"/>
      <c r="D28" s="83"/>
      <c r="E28" s="83"/>
      <c r="F28" s="83"/>
      <c r="G28" s="83"/>
      <c r="H28" s="83"/>
      <c r="I28" s="83"/>
      <c r="J28" s="83"/>
      <c r="K28" s="83"/>
      <c r="L28" s="83"/>
      <c r="M28" s="83"/>
      <c r="N28" s="83"/>
      <c r="O28" s="83"/>
      <c r="P28" s="83"/>
      <c r="Q28" s="83"/>
    </row>
    <row r="29" spans="1:18" ht="15" customHeight="1"/>
  </sheetData>
  <mergeCells count="1">
    <mergeCell ref="A1:Q1"/>
  </mergeCells>
  <phoneticPr fontId="2"/>
  <conditionalFormatting sqref="C9:Q9">
    <cfRule type="cellIs" dxfId="63" priority="2" operator="equal">
      <formula>"△100%"</formula>
    </cfRule>
  </conditionalFormatting>
  <conditionalFormatting sqref="C14:Q14">
    <cfRule type="cellIs" dxfId="62"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P77"/>
  <sheetViews>
    <sheetView showGridLines="0" view="pageBreakPreview" zoomScaleNormal="40" zoomScaleSheetLayoutView="100" zoomScalePageLayoutView="40" workbookViewId="0">
      <selection activeCell="AQ8" sqref="AQ8"/>
    </sheetView>
  </sheetViews>
  <sheetFormatPr defaultColWidth="9.26953125" defaultRowHeight="38.25" customHeight="1"/>
  <cols>
    <col min="1" max="1" width="4.7265625" style="107" customWidth="1"/>
    <col min="2" max="3" width="8" style="107" customWidth="1"/>
    <col min="4" max="14" width="8.08984375" style="107" customWidth="1"/>
    <col min="15" max="15" width="8" style="107" customWidth="1"/>
    <col min="16" max="17" width="5.54296875" style="107" customWidth="1"/>
    <col min="18" max="29" width="5.6328125" style="107" customWidth="1"/>
    <col min="30" max="30" width="4.7265625" style="107" customWidth="1"/>
    <col min="31" max="32" width="8" style="107" customWidth="1"/>
    <col min="33" max="33" width="8.08984375" style="107" customWidth="1"/>
    <col min="34" max="34" width="8" style="107" customWidth="1"/>
    <col min="35" max="44" width="8.08984375" style="107" customWidth="1"/>
    <col min="45" max="58" width="5.6328125" style="107" customWidth="1"/>
    <col min="59" max="16384" width="9.26953125" style="87"/>
  </cols>
  <sheetData>
    <row r="1" spans="1:68" s="86" customFormat="1" ht="33" customHeight="1">
      <c r="A1" s="426" t="s">
        <v>145</v>
      </c>
      <c r="B1" s="426"/>
      <c r="C1" s="426"/>
      <c r="D1" s="426"/>
      <c r="E1" s="426"/>
      <c r="F1" s="426"/>
      <c r="G1" s="426"/>
      <c r="H1" s="426"/>
      <c r="I1" s="426"/>
      <c r="J1" s="426"/>
      <c r="K1" s="426"/>
      <c r="L1" s="426"/>
      <c r="M1" s="426"/>
      <c r="N1" s="426"/>
      <c r="O1" s="426"/>
      <c r="P1" s="426"/>
      <c r="Q1" s="426"/>
      <c r="R1" s="426"/>
      <c r="S1" s="426"/>
      <c r="T1" s="426"/>
      <c r="U1" s="426"/>
      <c r="V1" s="426"/>
      <c r="W1" s="426"/>
      <c r="X1" s="426"/>
      <c r="Y1" s="426"/>
      <c r="Z1" s="310"/>
      <c r="AA1" s="310"/>
      <c r="AB1" s="310"/>
      <c r="AC1" s="310"/>
      <c r="AD1" s="426" t="s">
        <v>129</v>
      </c>
      <c r="AE1" s="426"/>
      <c r="AF1" s="426"/>
      <c r="AG1" s="426"/>
      <c r="AH1" s="426"/>
      <c r="AI1" s="426"/>
      <c r="AJ1" s="426"/>
      <c r="AK1" s="426"/>
      <c r="AL1" s="426"/>
      <c r="AM1" s="426"/>
      <c r="AN1" s="426"/>
      <c r="AO1" s="426"/>
      <c r="AP1" s="426"/>
      <c r="AQ1" s="426"/>
      <c r="AR1" s="426"/>
      <c r="AS1" s="426"/>
      <c r="AT1" s="426"/>
      <c r="AU1" s="426"/>
      <c r="AV1" s="426"/>
      <c r="AW1" s="426"/>
      <c r="AX1" s="426"/>
      <c r="AY1" s="426"/>
      <c r="AZ1" s="426"/>
      <c r="BA1" s="426"/>
      <c r="BB1" s="426"/>
      <c r="BC1" s="310"/>
      <c r="BD1" s="310"/>
      <c r="BE1" s="310"/>
      <c r="BF1" s="310"/>
      <c r="BK1" s="365"/>
    </row>
    <row r="2" spans="1:68" ht="16.5" customHeight="1">
      <c r="A2" s="160"/>
      <c r="B2" s="160"/>
      <c r="C2" s="160"/>
      <c r="D2" s="160"/>
      <c r="E2" s="160"/>
      <c r="F2" s="160"/>
      <c r="G2" s="160"/>
      <c r="H2" s="160"/>
      <c r="I2" s="160"/>
      <c r="J2" s="160"/>
      <c r="K2" s="160"/>
      <c r="L2" s="160"/>
      <c r="M2" s="160"/>
      <c r="N2" s="160"/>
      <c r="O2" s="160"/>
      <c r="P2" s="160"/>
      <c r="Q2" s="160"/>
      <c r="R2" s="160"/>
      <c r="S2" s="160"/>
      <c r="T2" s="160"/>
      <c r="U2" s="160"/>
      <c r="V2" s="161"/>
      <c r="W2" s="329"/>
      <c r="X2" s="329"/>
      <c r="Y2" s="427" t="s">
        <v>105</v>
      </c>
      <c r="Z2" s="427"/>
      <c r="AA2" s="427"/>
      <c r="AB2" s="427"/>
      <c r="AC2" s="427"/>
      <c r="AD2" s="160"/>
      <c r="AE2" s="160"/>
      <c r="AF2" s="160"/>
      <c r="AG2" s="160"/>
      <c r="AH2" s="160"/>
      <c r="AI2" s="160"/>
      <c r="AJ2" s="160"/>
      <c r="AK2" s="160"/>
      <c r="AL2" s="160"/>
      <c r="AM2" s="160"/>
      <c r="AN2" s="160"/>
      <c r="AO2" s="160"/>
      <c r="AP2" s="160"/>
      <c r="AQ2" s="160"/>
      <c r="AR2" s="160"/>
      <c r="AS2" s="160"/>
      <c r="AT2" s="160"/>
      <c r="AU2" s="160"/>
      <c r="AV2" s="160"/>
      <c r="AW2" s="160"/>
      <c r="AX2" s="427" t="s">
        <v>67</v>
      </c>
      <c r="AY2" s="427"/>
      <c r="AZ2" s="427"/>
      <c r="BA2" s="427"/>
      <c r="BB2" s="427"/>
      <c r="BC2" s="427"/>
      <c r="BD2" s="427"/>
      <c r="BE2" s="427"/>
      <c r="BF2" s="427"/>
      <c r="BK2" s="366"/>
    </row>
    <row r="3" spans="1:68" ht="21" customHeight="1">
      <c r="A3" s="299"/>
      <c r="B3" s="422" t="s">
        <v>130</v>
      </c>
      <c r="C3" s="423"/>
      <c r="D3" s="422" t="s">
        <v>94</v>
      </c>
      <c r="E3" s="423"/>
      <c r="F3" s="422" t="s">
        <v>96</v>
      </c>
      <c r="G3" s="423"/>
      <c r="H3" s="422" t="s">
        <v>103</v>
      </c>
      <c r="I3" s="423"/>
      <c r="J3" s="422" t="s">
        <v>107</v>
      </c>
      <c r="K3" s="423"/>
      <c r="L3" s="422" t="s">
        <v>114</v>
      </c>
      <c r="M3" s="423"/>
      <c r="N3" s="424" t="s">
        <v>127</v>
      </c>
      <c r="O3" s="425"/>
      <c r="P3" s="420" t="s">
        <v>131</v>
      </c>
      <c r="Q3" s="421"/>
      <c r="R3" s="420" t="s">
        <v>116</v>
      </c>
      <c r="S3" s="421"/>
      <c r="T3" s="420" t="s">
        <v>104</v>
      </c>
      <c r="U3" s="421"/>
      <c r="V3" s="420" t="s">
        <v>108</v>
      </c>
      <c r="W3" s="421"/>
      <c r="X3" s="420" t="s">
        <v>115</v>
      </c>
      <c r="Y3" s="421"/>
      <c r="Z3" s="428" t="s">
        <v>128</v>
      </c>
      <c r="AA3" s="429"/>
      <c r="AB3" s="428" t="s">
        <v>132</v>
      </c>
      <c r="AC3" s="429"/>
      <c r="AD3" s="299"/>
      <c r="AE3" s="162" t="s">
        <v>133</v>
      </c>
      <c r="AF3" s="163"/>
      <c r="AG3" s="162" t="s">
        <v>134</v>
      </c>
      <c r="AH3" s="163"/>
      <c r="AI3" s="162" t="s">
        <v>97</v>
      </c>
      <c r="AJ3" s="163"/>
      <c r="AK3" s="162" t="s">
        <v>98</v>
      </c>
      <c r="AL3" s="163"/>
      <c r="AM3" s="162" t="s">
        <v>106</v>
      </c>
      <c r="AN3" s="163"/>
      <c r="AO3" s="162" t="s">
        <v>120</v>
      </c>
      <c r="AP3" s="163"/>
      <c r="AQ3" s="293" t="s">
        <v>123</v>
      </c>
      <c r="AR3" s="294"/>
      <c r="AS3" s="420" t="s">
        <v>135</v>
      </c>
      <c r="AT3" s="421"/>
      <c r="AU3" s="420" t="s">
        <v>136</v>
      </c>
      <c r="AV3" s="421"/>
      <c r="AW3" s="420" t="s">
        <v>109</v>
      </c>
      <c r="AX3" s="421"/>
      <c r="AY3" s="420" t="s">
        <v>110</v>
      </c>
      <c r="AZ3" s="421"/>
      <c r="BA3" s="420" t="s">
        <v>124</v>
      </c>
      <c r="BB3" s="421"/>
      <c r="BC3" s="428" t="s">
        <v>125</v>
      </c>
      <c r="BD3" s="429"/>
      <c r="BE3" s="428" t="s">
        <v>126</v>
      </c>
      <c r="BF3" s="429"/>
      <c r="BH3" s="299"/>
      <c r="BI3" s="162" t="s">
        <v>95</v>
      </c>
      <c r="BJ3" s="364"/>
      <c r="BK3" s="366"/>
      <c r="BO3" s="88"/>
      <c r="BP3" s="88"/>
    </row>
    <row r="4" spans="1:68" ht="21" customHeight="1">
      <c r="A4" s="164"/>
      <c r="B4" s="168" t="s">
        <v>68</v>
      </c>
      <c r="C4" s="167" t="s">
        <v>69</v>
      </c>
      <c r="D4" s="168" t="s">
        <v>68</v>
      </c>
      <c r="E4" s="167" t="s">
        <v>69</v>
      </c>
      <c r="F4" s="168" t="s">
        <v>68</v>
      </c>
      <c r="G4" s="167" t="s">
        <v>69</v>
      </c>
      <c r="H4" s="168" t="s">
        <v>68</v>
      </c>
      <c r="I4" s="167" t="s">
        <v>69</v>
      </c>
      <c r="J4" s="168" t="s">
        <v>68</v>
      </c>
      <c r="K4" s="167" t="s">
        <v>69</v>
      </c>
      <c r="L4" s="168" t="s">
        <v>68</v>
      </c>
      <c r="M4" s="167" t="s">
        <v>69</v>
      </c>
      <c r="N4" s="377" t="s">
        <v>68</v>
      </c>
      <c r="O4" s="378" t="s">
        <v>69</v>
      </c>
      <c r="P4" s="166" t="s">
        <v>68</v>
      </c>
      <c r="Q4" s="167" t="s">
        <v>69</v>
      </c>
      <c r="R4" s="166" t="s">
        <v>68</v>
      </c>
      <c r="S4" s="167" t="s">
        <v>69</v>
      </c>
      <c r="T4" s="166" t="s">
        <v>68</v>
      </c>
      <c r="U4" s="167" t="s">
        <v>69</v>
      </c>
      <c r="V4" s="166" t="s">
        <v>68</v>
      </c>
      <c r="W4" s="167" t="s">
        <v>69</v>
      </c>
      <c r="X4" s="166" t="s">
        <v>68</v>
      </c>
      <c r="Y4" s="167" t="s">
        <v>69</v>
      </c>
      <c r="Z4" s="297" t="s">
        <v>68</v>
      </c>
      <c r="AA4" s="296" t="s">
        <v>69</v>
      </c>
      <c r="AB4" s="297" t="s">
        <v>68</v>
      </c>
      <c r="AC4" s="296" t="s">
        <v>69</v>
      </c>
      <c r="AD4" s="164"/>
      <c r="AE4" s="168" t="s">
        <v>68</v>
      </c>
      <c r="AF4" s="165" t="s">
        <v>69</v>
      </c>
      <c r="AG4" s="168" t="s">
        <v>68</v>
      </c>
      <c r="AH4" s="165" t="s">
        <v>69</v>
      </c>
      <c r="AI4" s="168" t="s">
        <v>68</v>
      </c>
      <c r="AJ4" s="165" t="s">
        <v>69</v>
      </c>
      <c r="AK4" s="168" t="s">
        <v>68</v>
      </c>
      <c r="AL4" s="167" t="s">
        <v>69</v>
      </c>
      <c r="AM4" s="168" t="s">
        <v>68</v>
      </c>
      <c r="AN4" s="167" t="s">
        <v>69</v>
      </c>
      <c r="AO4" s="168" t="s">
        <v>68</v>
      </c>
      <c r="AP4" s="167" t="s">
        <v>69</v>
      </c>
      <c r="AQ4" s="295" t="s">
        <v>68</v>
      </c>
      <c r="AR4" s="296" t="s">
        <v>69</v>
      </c>
      <c r="AS4" s="166" t="s">
        <v>68</v>
      </c>
      <c r="AT4" s="167" t="s">
        <v>69</v>
      </c>
      <c r="AU4" s="166" t="s">
        <v>68</v>
      </c>
      <c r="AV4" s="167" t="s">
        <v>69</v>
      </c>
      <c r="AW4" s="166" t="s">
        <v>68</v>
      </c>
      <c r="AX4" s="167" t="s">
        <v>69</v>
      </c>
      <c r="AY4" s="166" t="s">
        <v>68</v>
      </c>
      <c r="AZ4" s="167" t="s">
        <v>69</v>
      </c>
      <c r="BA4" s="166" t="s">
        <v>68</v>
      </c>
      <c r="BB4" s="167" t="s">
        <v>69</v>
      </c>
      <c r="BC4" s="297" t="s">
        <v>68</v>
      </c>
      <c r="BD4" s="296" t="s">
        <v>69</v>
      </c>
      <c r="BE4" s="297" t="s">
        <v>68</v>
      </c>
      <c r="BF4" s="296" t="s">
        <v>69</v>
      </c>
      <c r="BG4" s="88"/>
      <c r="BH4" s="164"/>
      <c r="BI4" s="168" t="s">
        <v>68</v>
      </c>
      <c r="BJ4" s="165" t="s">
        <v>69</v>
      </c>
      <c r="BK4" s="367"/>
      <c r="BL4" s="89"/>
      <c r="BM4" s="89"/>
      <c r="BN4" s="89"/>
      <c r="BO4" s="89"/>
      <c r="BP4" s="89"/>
    </row>
    <row r="5" spans="1:68" ht="33" customHeight="1">
      <c r="A5" s="169">
        <v>4</v>
      </c>
      <c r="B5" s="170">
        <v>833200</v>
      </c>
      <c r="C5" s="273">
        <f>IF(B5="","",B5)</f>
        <v>833200</v>
      </c>
      <c r="D5" s="170">
        <v>851400</v>
      </c>
      <c r="E5" s="273">
        <f>IF(D5="","",D5)</f>
        <v>851400</v>
      </c>
      <c r="F5" s="170">
        <v>77300</v>
      </c>
      <c r="G5" s="171">
        <f>IF(F5="","",F5)</f>
        <v>77300</v>
      </c>
      <c r="H5" s="170">
        <v>262600</v>
      </c>
      <c r="I5" s="171">
        <f>IF(H5="","",H5)</f>
        <v>262600</v>
      </c>
      <c r="J5" s="170">
        <v>409000</v>
      </c>
      <c r="K5" s="171">
        <f>IF(J5="","",J5)</f>
        <v>409000</v>
      </c>
      <c r="L5" s="170">
        <v>669800</v>
      </c>
      <c r="M5" s="171">
        <f>IF(L5="","",L5)</f>
        <v>669800</v>
      </c>
      <c r="N5" s="379">
        <v>752300</v>
      </c>
      <c r="O5" s="393">
        <f>IF(N5&gt;0,(O4+N5),"")</f>
        <v>752300</v>
      </c>
      <c r="P5" s="319">
        <f>(D5/B5*100)-100</f>
        <v>2.1843494959193492</v>
      </c>
      <c r="Q5" s="388">
        <f>(E5/C5*100)-100</f>
        <v>2.1843494959193492</v>
      </c>
      <c r="R5" s="315">
        <f>(F5/D5*100)-100</f>
        <v>-90.920836269673487</v>
      </c>
      <c r="S5" s="90">
        <f t="shared" ref="S5:U16" si="0">(G5/E5*100)-100</f>
        <v>-90.920836269673487</v>
      </c>
      <c r="T5" s="315">
        <f t="shared" si="0"/>
        <v>239.71539456662356</v>
      </c>
      <c r="U5" s="90">
        <f t="shared" si="0"/>
        <v>239.71539456662356</v>
      </c>
      <c r="V5" s="319">
        <f t="shared" ref="V5:V16" si="1">IF(J5&gt;0,(J5/H5*100)-100,"")</f>
        <v>55.750190403655751</v>
      </c>
      <c r="W5" s="90">
        <f>IF(J5&gt;0,(K5/I5*100)-100,"")</f>
        <v>55.750190403655751</v>
      </c>
      <c r="X5" s="91">
        <f>IF(L5&gt;0,(L5/J5*100)-100,"")</f>
        <v>63.765281173594133</v>
      </c>
      <c r="Y5" s="90">
        <f>IF(L5&gt;0,(M5/K5*100)-100,"")</f>
        <v>63.765281173594133</v>
      </c>
      <c r="Z5" s="319">
        <f>IF(N5&gt;0,(N5/L5*100)-100,"")</f>
        <v>12.317109584950742</v>
      </c>
      <c r="AA5" s="388">
        <f>IF(O5&gt;0,(O5/M5*100)-100,"")</f>
        <v>12.317109584950742</v>
      </c>
      <c r="AB5" s="319">
        <f>IF(N5&gt;0,(N5/B5*100)-100,"")</f>
        <v>-9.7095535285645695</v>
      </c>
      <c r="AC5" s="90">
        <f>IF(O5&gt;0,(O5/C5*100)-100,"")</f>
        <v>-9.7095535285645695</v>
      </c>
      <c r="AD5" s="169">
        <v>1</v>
      </c>
      <c r="AE5" s="272">
        <v>704300</v>
      </c>
      <c r="AF5" s="274">
        <v>727800</v>
      </c>
      <c r="AG5" s="170">
        <v>753500</v>
      </c>
      <c r="AH5" s="298">
        <v>753500</v>
      </c>
      <c r="AI5" s="272">
        <v>727800</v>
      </c>
      <c r="AJ5" s="274">
        <v>727800</v>
      </c>
      <c r="AK5" s="170">
        <v>144000</v>
      </c>
      <c r="AL5" s="274">
        <v>144000</v>
      </c>
      <c r="AM5" s="170">
        <v>224600</v>
      </c>
      <c r="AN5" s="298">
        <v>224600</v>
      </c>
      <c r="AO5" s="170">
        <v>532200</v>
      </c>
      <c r="AP5" s="171">
        <f>IF(AO5&gt;0,(AP4+AO5),"")</f>
        <v>532200</v>
      </c>
      <c r="AQ5" s="170">
        <v>629200</v>
      </c>
      <c r="AR5" s="171">
        <f>IF(AQ5="","",AQ5)</f>
        <v>629200</v>
      </c>
      <c r="AS5" s="91">
        <f t="shared" ref="AS5:AY16" si="2">IF(AG5&gt;0,(AG5/AE5*100)-100,"")</f>
        <v>6.9856595200908771</v>
      </c>
      <c r="AT5" s="92">
        <f t="shared" si="2"/>
        <v>3.5311898873316778</v>
      </c>
      <c r="AU5" s="91">
        <f t="shared" si="2"/>
        <v>-3.4107498341074916</v>
      </c>
      <c r="AV5" s="92">
        <f t="shared" si="2"/>
        <v>-3.4107498341074916</v>
      </c>
      <c r="AW5" s="91">
        <f t="shared" si="2"/>
        <v>-80.214344600164878</v>
      </c>
      <c r="AX5" s="92">
        <f t="shared" si="2"/>
        <v>-80.214344600164878</v>
      </c>
      <c r="AY5" s="91">
        <f t="shared" si="2"/>
        <v>55.972222222222229</v>
      </c>
      <c r="AZ5" s="90">
        <f>IF(AM5&gt;0,(AN5/AL5*100)-100,"")</f>
        <v>55.972222222222229</v>
      </c>
      <c r="BA5" s="91">
        <f>IF(AO5&gt;0,(AO5/AM5*100)-100,"")</f>
        <v>136.95458593054317</v>
      </c>
      <c r="BB5" s="90">
        <f t="shared" ref="BB5:BB17" si="3">IF(AO5&gt;0,(AP5/AN5*100)-100,"")</f>
        <v>136.95458593054317</v>
      </c>
      <c r="BC5" s="91">
        <f>IF(AQ5&gt;0,(AQ5/AO5*100)-100,"")</f>
        <v>18.226230740323189</v>
      </c>
      <c r="BD5" s="92">
        <f>IF(AR5&gt;0,(AR5/AP5*100)-100,"")</f>
        <v>18.226230740323189</v>
      </c>
      <c r="BE5" s="91">
        <f t="shared" ref="BE5:BF8" si="4">IF(AQ5&gt;0,(AQ5/BI5*100)-100,"")</f>
        <v>-16.496350364963504</v>
      </c>
      <c r="BF5" s="92">
        <f t="shared" si="4"/>
        <v>-16.496350364963504</v>
      </c>
      <c r="BG5" s="89"/>
      <c r="BH5" s="169">
        <v>1</v>
      </c>
      <c r="BI5" s="272">
        <v>753500</v>
      </c>
      <c r="BJ5" s="274">
        <f>IF(BI5="","",BI5)</f>
        <v>753500</v>
      </c>
      <c r="BK5" s="368"/>
      <c r="BL5" s="93"/>
      <c r="BM5" s="93"/>
      <c r="BN5" s="93"/>
      <c r="BO5" s="93"/>
      <c r="BP5" s="93"/>
    </row>
    <row r="6" spans="1:68" ht="33" customHeight="1">
      <c r="A6" s="169">
        <v>5</v>
      </c>
      <c r="B6" s="174">
        <v>830900</v>
      </c>
      <c r="C6" s="173">
        <f>IF(B6&gt;0,(C5+B6),"")</f>
        <v>1664100</v>
      </c>
      <c r="D6" s="174">
        <v>834900</v>
      </c>
      <c r="E6" s="173">
        <f>IF(D6&gt;0,(E5+D6),"")</f>
        <v>1686300</v>
      </c>
      <c r="F6" s="174">
        <v>44000</v>
      </c>
      <c r="G6" s="173">
        <f>IF(F6&gt;0,(G5+F6),"")</f>
        <v>121300</v>
      </c>
      <c r="H6" s="320">
        <v>195200</v>
      </c>
      <c r="I6" s="173">
        <f>IF(H6&gt;0,(I5+H6),"")</f>
        <v>457800</v>
      </c>
      <c r="J6" s="320">
        <v>396800</v>
      </c>
      <c r="K6" s="173">
        <f>IF(J6&gt;0,(K5+J6),"")</f>
        <v>805800</v>
      </c>
      <c r="L6" s="320">
        <v>645200</v>
      </c>
      <c r="M6" s="173">
        <f t="shared" ref="M6:M16" si="5">IF(L6&gt;0,(M5+L6),"")</f>
        <v>1315000</v>
      </c>
      <c r="N6" s="320"/>
      <c r="O6" s="173" t="str">
        <f>IF(N6&gt;0,(O5+N6),"")</f>
        <v/>
      </c>
      <c r="P6" s="94">
        <f t="shared" ref="P6:R16" si="6">(D6/B6*100)-100</f>
        <v>0.48140570465760391</v>
      </c>
      <c r="Q6" s="95">
        <f t="shared" si="6"/>
        <v>1.3340544438435131</v>
      </c>
      <c r="R6" s="94">
        <f t="shared" si="6"/>
        <v>-94.729907773386032</v>
      </c>
      <c r="S6" s="95">
        <f t="shared" si="0"/>
        <v>-92.806736642353087</v>
      </c>
      <c r="T6" s="94">
        <f t="shared" si="0"/>
        <v>343.63636363636363</v>
      </c>
      <c r="U6" s="95">
        <f t="shared" si="0"/>
        <v>277.4113767518549</v>
      </c>
      <c r="V6" s="94">
        <f t="shared" si="1"/>
        <v>103.27868852459017</v>
      </c>
      <c r="W6" s="117">
        <f t="shared" ref="W6:W16" si="7">IF(J6&gt;0,(K6/I6*100)-100,"")</f>
        <v>76.015727391874179</v>
      </c>
      <c r="X6" s="94">
        <f t="shared" ref="X6:X16" si="8">IF(L6&gt;0,(L6/J6*100)-100,"")</f>
        <v>62.600806451612897</v>
      </c>
      <c r="Y6" s="117">
        <f t="shared" ref="Y6:Y16" si="9">IF(L6&gt;0,(M6/K6*100)-100,"")</f>
        <v>63.191859022089858</v>
      </c>
      <c r="Z6" s="315" t="str">
        <f>IF(N6&gt;0,(N6/L6*100)-100,"")</f>
        <v/>
      </c>
      <c r="AA6" s="90" t="str">
        <f>IF(N6&gt;0,(O6/M6*100)-100,"")</f>
        <v/>
      </c>
      <c r="AB6" s="389" t="str">
        <f>IF(N6&gt;0,(N6/B6*100)-100,"")</f>
        <v/>
      </c>
      <c r="AC6" s="117" t="str">
        <f>IF(O6&gt;0,(O6/E6*100)-100,"")</f>
        <v/>
      </c>
      <c r="AD6" s="169">
        <v>2</v>
      </c>
      <c r="AE6" s="174">
        <v>711400</v>
      </c>
      <c r="AF6" s="173">
        <f>IF(AE6&gt;0,(AF5+AE6),"")</f>
        <v>1439200</v>
      </c>
      <c r="AG6" s="289">
        <v>772200</v>
      </c>
      <c r="AH6" s="290">
        <f>IF(AG6&gt;0,(AH5+AG6),"")</f>
        <v>1525700</v>
      </c>
      <c r="AI6" s="174">
        <v>590900</v>
      </c>
      <c r="AJ6" s="172">
        <v>1318700</v>
      </c>
      <c r="AK6" s="289">
        <v>118800</v>
      </c>
      <c r="AL6" s="172">
        <v>262800</v>
      </c>
      <c r="AM6" s="320">
        <v>179200</v>
      </c>
      <c r="AN6" s="290">
        <v>403800</v>
      </c>
      <c r="AO6" s="320">
        <v>597900</v>
      </c>
      <c r="AP6" s="173">
        <f t="shared" ref="AP6:AP16" si="10">IF(AO6&gt;0,(AP5+AO6),"")</f>
        <v>1130100</v>
      </c>
      <c r="AQ6" s="320">
        <v>719200</v>
      </c>
      <c r="AR6" s="173">
        <f>IF(AQ6&gt;0,(AR5+AQ6),"")</f>
        <v>1348400</v>
      </c>
      <c r="AS6" s="94">
        <f>IF(AG6&gt;0,(AG6/AE6*100)-100,"")</f>
        <v>8.5465279730109671</v>
      </c>
      <c r="AT6" s="117">
        <f t="shared" si="2"/>
        <v>6.0102834908282432</v>
      </c>
      <c r="AU6" s="94">
        <f>IF(AI6&gt;0,(AI6/AG6*100)-100,"")</f>
        <v>-23.478373478373484</v>
      </c>
      <c r="AV6" s="117">
        <f t="shared" si="2"/>
        <v>-13.567542767254366</v>
      </c>
      <c r="AW6" s="94">
        <f>IF(AK6&gt;0,(AK6/AI6*100)-100,"")</f>
        <v>-79.895075308850906</v>
      </c>
      <c r="AX6" s="117">
        <f t="shared" si="2"/>
        <v>-80.071282323500412</v>
      </c>
      <c r="AY6" s="94">
        <f t="shared" si="2"/>
        <v>50.841750841750837</v>
      </c>
      <c r="AZ6" s="117">
        <f t="shared" ref="AZ6:AZ16" si="11">IF(AM6&gt;0,(AN6/AL6*100)-100,"")</f>
        <v>53.652968036529671</v>
      </c>
      <c r="BA6" s="94">
        <f>IF(AO6&gt;0,(AO6/AM6*100)-100,"")</f>
        <v>233.64955357142856</v>
      </c>
      <c r="BB6" s="117">
        <f t="shared" si="3"/>
        <v>179.86627043090635</v>
      </c>
      <c r="BC6" s="94">
        <f t="shared" ref="BC6:BC16" si="12">IF(AQ6&gt;0,(AQ6/AO6*100)-100,"")</f>
        <v>20.287673524000667</v>
      </c>
      <c r="BD6" s="95">
        <f>IF(AR6&gt;0,(AR6/AP6*100)-100,"")</f>
        <v>19.316874612866116</v>
      </c>
      <c r="BE6" s="94">
        <f t="shared" si="4"/>
        <v>-6.8635068635068563</v>
      </c>
      <c r="BF6" s="95">
        <f t="shared" si="4"/>
        <v>-11.620895326735265</v>
      </c>
      <c r="BG6" s="89"/>
      <c r="BH6" s="169">
        <v>2</v>
      </c>
      <c r="BI6" s="174">
        <v>772200</v>
      </c>
      <c r="BJ6" s="172">
        <f>IF(BI6&gt;0,(BJ5+BI6),"")</f>
        <v>1525700</v>
      </c>
      <c r="BK6" s="368"/>
      <c r="BL6" s="93"/>
      <c r="BM6" s="93"/>
      <c r="BN6" s="93"/>
      <c r="BO6" s="93"/>
      <c r="BP6" s="93"/>
    </row>
    <row r="7" spans="1:68" ht="33" customHeight="1">
      <c r="A7" s="169">
        <v>6</v>
      </c>
      <c r="B7" s="174">
        <v>809700</v>
      </c>
      <c r="C7" s="173">
        <f t="shared" ref="C7:C16" si="13">IF(B7&gt;0,(C6+B7),"")</f>
        <v>2473800</v>
      </c>
      <c r="D7" s="174">
        <v>868200</v>
      </c>
      <c r="E7" s="173">
        <f t="shared" ref="E7:E16" si="14">IF(D7&gt;0,(E6+D7),"")</f>
        <v>2554500</v>
      </c>
      <c r="F7" s="174">
        <v>144100</v>
      </c>
      <c r="G7" s="173">
        <f t="shared" ref="G7:G16" si="15">IF(F7&gt;0,(G6+F7),"")</f>
        <v>265400</v>
      </c>
      <c r="H7" s="320">
        <v>162900</v>
      </c>
      <c r="I7" s="173">
        <f t="shared" ref="I7:I16" si="16">IF(H7&gt;0,(I6+H7),"")</f>
        <v>620700</v>
      </c>
      <c r="J7" s="320">
        <v>448500</v>
      </c>
      <c r="K7" s="173">
        <f t="shared" ref="K7:K16" si="17">IF(J7&gt;0,(K6+J7),"")</f>
        <v>1254300</v>
      </c>
      <c r="L7" s="320">
        <v>663400</v>
      </c>
      <c r="M7" s="173">
        <f t="shared" si="5"/>
        <v>1978400</v>
      </c>
      <c r="N7" s="320"/>
      <c r="O7" s="173" t="str">
        <f t="shared" ref="O7:O16" si="18">IF(N7&gt;0,(O6+N7),"")</f>
        <v/>
      </c>
      <c r="P7" s="94">
        <f t="shared" si="6"/>
        <v>7.2248981104112744</v>
      </c>
      <c r="Q7" s="95">
        <f t="shared" si="6"/>
        <v>3.2621877273829796</v>
      </c>
      <c r="R7" s="389">
        <f t="shared" si="6"/>
        <v>-83.402441833678878</v>
      </c>
      <c r="S7" s="95">
        <f t="shared" si="0"/>
        <v>-89.610491289880599</v>
      </c>
      <c r="T7" s="94">
        <f t="shared" si="0"/>
        <v>13.046495489243568</v>
      </c>
      <c r="U7" s="95">
        <f t="shared" si="0"/>
        <v>133.87339864355687</v>
      </c>
      <c r="V7" s="94">
        <f t="shared" si="1"/>
        <v>175.3222836095764</v>
      </c>
      <c r="W7" s="117">
        <f t="shared" si="7"/>
        <v>102.07829869502177</v>
      </c>
      <c r="X7" s="94">
        <f t="shared" si="8"/>
        <v>47.915273132664424</v>
      </c>
      <c r="Y7" s="117">
        <f t="shared" si="9"/>
        <v>57.729410826755952</v>
      </c>
      <c r="Z7" s="94"/>
      <c r="AA7" s="380"/>
      <c r="AB7" s="94" t="str">
        <f t="shared" ref="AB7:AB16" si="19">IF(N7&gt;0,(N7/B7*100)-100,"")</f>
        <v/>
      </c>
      <c r="AC7" s="381" t="str">
        <f t="shared" ref="AC7:AC16" si="20">IF(O7&gt;0,(O7/E7*100)-100,"")</f>
        <v/>
      </c>
      <c r="AD7" s="169">
        <v>3</v>
      </c>
      <c r="AE7" s="175">
        <v>837400</v>
      </c>
      <c r="AF7" s="173">
        <f t="shared" ref="AF7:AF16" si="21">IF(AE7&gt;0,(AF6+AE7),"")</f>
        <v>2276600</v>
      </c>
      <c r="AG7" s="301">
        <v>884000</v>
      </c>
      <c r="AH7" s="172">
        <f t="shared" ref="AH7:AH16" si="22">IF(AG7&gt;0,(AH6+AG7),"")</f>
        <v>2409700</v>
      </c>
      <c r="AI7" s="175">
        <v>396300</v>
      </c>
      <c r="AJ7" s="172">
        <v>1715000</v>
      </c>
      <c r="AK7" s="301">
        <v>299200</v>
      </c>
      <c r="AL7" s="172">
        <v>562000</v>
      </c>
      <c r="AM7" s="320">
        <v>415700</v>
      </c>
      <c r="AN7" s="172">
        <v>819500</v>
      </c>
      <c r="AO7" s="320">
        <v>766200</v>
      </c>
      <c r="AP7" s="173">
        <f t="shared" si="10"/>
        <v>1896300</v>
      </c>
      <c r="AQ7" s="320">
        <v>845100</v>
      </c>
      <c r="AR7" s="173">
        <f>IF(AQ7&gt;0,(AR6+AQ7),"")</f>
        <v>2193500</v>
      </c>
      <c r="AS7" s="94">
        <f t="shared" ref="AS7:AS16" si="23">IF(AG7&gt;0,(AG7/AE7*100)-100,"")</f>
        <v>5.5648435634105624</v>
      </c>
      <c r="AT7" s="117">
        <f t="shared" si="2"/>
        <v>5.8464376702099514</v>
      </c>
      <c r="AU7" s="94">
        <f t="shared" si="2"/>
        <v>-55.16968325791855</v>
      </c>
      <c r="AV7" s="117">
        <f t="shared" si="2"/>
        <v>-28.829314852471271</v>
      </c>
      <c r="AW7" s="94">
        <f t="shared" si="2"/>
        <v>-24.501640171587184</v>
      </c>
      <c r="AX7" s="117">
        <f t="shared" si="2"/>
        <v>-67.230320699708457</v>
      </c>
      <c r="AY7" s="94">
        <f t="shared" si="2"/>
        <v>38.93716577540107</v>
      </c>
      <c r="AZ7" s="117">
        <f t="shared" si="11"/>
        <v>45.818505338078296</v>
      </c>
      <c r="BA7" s="94">
        <f>IF(AO7&gt;0,(AO7/AM7*100)-100,"")</f>
        <v>84.315612220351227</v>
      </c>
      <c r="BB7" s="117">
        <f t="shared" si="3"/>
        <v>131.39719341061621</v>
      </c>
      <c r="BC7" s="94">
        <f t="shared" si="12"/>
        <v>10.297572435395466</v>
      </c>
      <c r="BD7" s="95">
        <f>IF(AR7&gt;0,(AR7/AP7*100)-100,"")</f>
        <v>15.672625639403037</v>
      </c>
      <c r="BE7" s="94">
        <f t="shared" si="4"/>
        <v>-4.4004524886877761</v>
      </c>
      <c r="BF7" s="95">
        <f t="shared" si="4"/>
        <v>-8.9720712121840904</v>
      </c>
      <c r="BH7" s="169">
        <v>3</v>
      </c>
      <c r="BI7" s="175">
        <v>884000</v>
      </c>
      <c r="BJ7" s="172">
        <f t="shared" ref="BJ7:BJ16" si="24">IF(BI7&gt;0,(BJ6+BI7),"")</f>
        <v>2409700</v>
      </c>
      <c r="BK7" s="366"/>
      <c r="BN7" s="88"/>
      <c r="BO7" s="88"/>
    </row>
    <row r="8" spans="1:68" ht="33" customHeight="1">
      <c r="A8" s="169">
        <v>7</v>
      </c>
      <c r="B8" s="174">
        <v>885800</v>
      </c>
      <c r="C8" s="173">
        <f t="shared" si="13"/>
        <v>3359600</v>
      </c>
      <c r="D8" s="174">
        <v>963600</v>
      </c>
      <c r="E8" s="173">
        <f t="shared" si="14"/>
        <v>3518100</v>
      </c>
      <c r="F8" s="174">
        <v>277300</v>
      </c>
      <c r="G8" s="173">
        <f t="shared" si="15"/>
        <v>542700</v>
      </c>
      <c r="H8" s="320">
        <v>250400</v>
      </c>
      <c r="I8" s="173">
        <f t="shared" si="16"/>
        <v>871100</v>
      </c>
      <c r="J8" s="320">
        <v>607800</v>
      </c>
      <c r="K8" s="173">
        <f t="shared" si="17"/>
        <v>1862100</v>
      </c>
      <c r="L8" s="320">
        <v>778800</v>
      </c>
      <c r="M8" s="173">
        <f t="shared" si="5"/>
        <v>2757200</v>
      </c>
      <c r="N8" s="320"/>
      <c r="O8" s="173" t="str">
        <f t="shared" si="18"/>
        <v/>
      </c>
      <c r="P8" s="94">
        <f t="shared" si="6"/>
        <v>8.7830209979679523</v>
      </c>
      <c r="Q8" s="95">
        <f t="shared" si="6"/>
        <v>4.7178235504226791</v>
      </c>
      <c r="R8" s="94">
        <f t="shared" si="6"/>
        <v>-71.222498962224989</v>
      </c>
      <c r="S8" s="95">
        <f t="shared" si="0"/>
        <v>-84.574059861857251</v>
      </c>
      <c r="T8" s="94">
        <f t="shared" si="0"/>
        <v>-9.7006851785070296</v>
      </c>
      <c r="U8" s="95">
        <f t="shared" si="0"/>
        <v>60.512253547079411</v>
      </c>
      <c r="V8" s="94">
        <f t="shared" si="1"/>
        <v>142.73162939297123</v>
      </c>
      <c r="W8" s="117">
        <f t="shared" si="7"/>
        <v>113.76420617609918</v>
      </c>
      <c r="X8" s="94">
        <f t="shared" si="8"/>
        <v>28.13425468904245</v>
      </c>
      <c r="Y8" s="117">
        <f t="shared" si="9"/>
        <v>48.069384028784725</v>
      </c>
      <c r="Z8" s="94"/>
      <c r="AA8" s="380"/>
      <c r="AB8" s="94" t="str">
        <f t="shared" si="19"/>
        <v/>
      </c>
      <c r="AC8" s="117" t="str">
        <f t="shared" si="20"/>
        <v/>
      </c>
      <c r="AD8" s="169">
        <v>4</v>
      </c>
      <c r="AE8" s="174">
        <v>833200</v>
      </c>
      <c r="AF8" s="173">
        <f t="shared" si="21"/>
        <v>3109800</v>
      </c>
      <c r="AG8" s="289">
        <v>851400</v>
      </c>
      <c r="AH8" s="172">
        <f t="shared" si="22"/>
        <v>3261100</v>
      </c>
      <c r="AI8" s="174">
        <v>77300</v>
      </c>
      <c r="AJ8" s="172">
        <v>1792300</v>
      </c>
      <c r="AK8" s="289">
        <v>262600</v>
      </c>
      <c r="AL8" s="172">
        <v>824600</v>
      </c>
      <c r="AM8" s="320">
        <v>409000</v>
      </c>
      <c r="AN8" s="172">
        <v>1228500</v>
      </c>
      <c r="AO8" s="320">
        <v>669800</v>
      </c>
      <c r="AP8" s="173">
        <f t="shared" si="10"/>
        <v>2566100</v>
      </c>
      <c r="AQ8" s="320">
        <v>752300</v>
      </c>
      <c r="AR8" s="173">
        <f t="shared" ref="AR8:AR14" si="25">IF(AQ8&gt;0,(AR7+AQ8),"")</f>
        <v>2945800</v>
      </c>
      <c r="AS8" s="94">
        <f t="shared" si="23"/>
        <v>2.1843494959193492</v>
      </c>
      <c r="AT8" s="117">
        <f t="shared" si="2"/>
        <v>4.8652646472441887</v>
      </c>
      <c r="AU8" s="94">
        <f t="shared" si="2"/>
        <v>-90.920836269673487</v>
      </c>
      <c r="AV8" s="117">
        <f t="shared" si="2"/>
        <v>-45.040017172119839</v>
      </c>
      <c r="AW8" s="94">
        <f t="shared" si="2"/>
        <v>239.71539456662356</v>
      </c>
      <c r="AX8" s="117">
        <f t="shared" si="2"/>
        <v>-53.992077219215531</v>
      </c>
      <c r="AY8" s="94">
        <f t="shared" si="2"/>
        <v>55.750190403655751</v>
      </c>
      <c r="AZ8" s="117">
        <f t="shared" si="11"/>
        <v>48.981324278438024</v>
      </c>
      <c r="BA8" s="94">
        <f>IF(AO8&gt;0,(AO8/AM8*100)-100,"")</f>
        <v>63.765281173594133</v>
      </c>
      <c r="BB8" s="117">
        <f t="shared" si="3"/>
        <v>108.88074888074888</v>
      </c>
      <c r="BC8" s="382">
        <f>IF(AQ8&gt;0,(AQ8/AO8*100)-100,"")</f>
        <v>12.317109584950742</v>
      </c>
      <c r="BD8" s="383">
        <f>IF(AR8&gt;0,(AR8/AP8*100)-100,"")</f>
        <v>14.796773313588702</v>
      </c>
      <c r="BE8" s="382">
        <f t="shared" si="4"/>
        <v>-11.639652337326751</v>
      </c>
      <c r="BF8" s="383">
        <f t="shared" si="4"/>
        <v>-9.6685167581490958</v>
      </c>
      <c r="BG8" s="89"/>
      <c r="BH8" s="169">
        <v>4</v>
      </c>
      <c r="BI8" s="174">
        <v>851400</v>
      </c>
      <c r="BJ8" s="172">
        <f t="shared" si="24"/>
        <v>3261100</v>
      </c>
      <c r="BK8" s="367"/>
      <c r="BL8" s="89"/>
      <c r="BM8" s="89"/>
      <c r="BN8" s="89"/>
      <c r="BO8" s="89"/>
    </row>
    <row r="9" spans="1:68" ht="33" customHeight="1">
      <c r="A9" s="169">
        <v>8</v>
      </c>
      <c r="B9" s="174">
        <v>1041500</v>
      </c>
      <c r="C9" s="173">
        <f t="shared" si="13"/>
        <v>4401100</v>
      </c>
      <c r="D9" s="174">
        <v>1021200</v>
      </c>
      <c r="E9" s="173">
        <f t="shared" si="14"/>
        <v>4539300</v>
      </c>
      <c r="F9" s="174">
        <v>202800</v>
      </c>
      <c r="G9" s="173">
        <f t="shared" si="15"/>
        <v>745500</v>
      </c>
      <c r="H9" s="320">
        <v>288200</v>
      </c>
      <c r="I9" s="173">
        <f t="shared" si="16"/>
        <v>1159300</v>
      </c>
      <c r="J9" s="320">
        <v>640800</v>
      </c>
      <c r="K9" s="173">
        <f t="shared" si="17"/>
        <v>2502900</v>
      </c>
      <c r="L9" s="320">
        <v>728600</v>
      </c>
      <c r="M9" s="173">
        <f t="shared" si="5"/>
        <v>3485800</v>
      </c>
      <c r="N9" s="320"/>
      <c r="O9" s="173" t="str">
        <f t="shared" si="18"/>
        <v/>
      </c>
      <c r="P9" s="94">
        <f t="shared" si="6"/>
        <v>-1.9491118578972646</v>
      </c>
      <c r="Q9" s="95">
        <f t="shared" si="6"/>
        <v>3.14012405989412</v>
      </c>
      <c r="R9" s="94">
        <f t="shared" si="6"/>
        <v>-80.141010575793189</v>
      </c>
      <c r="S9" s="95">
        <f t="shared" si="0"/>
        <v>-83.576762937016724</v>
      </c>
      <c r="T9" s="94">
        <f t="shared" si="0"/>
        <v>42.110453648915183</v>
      </c>
      <c r="U9" s="95">
        <f t="shared" si="0"/>
        <v>55.506371562709603</v>
      </c>
      <c r="V9" s="94">
        <f t="shared" si="1"/>
        <v>122.34559333795977</v>
      </c>
      <c r="W9" s="117">
        <f t="shared" si="7"/>
        <v>115.89752436815323</v>
      </c>
      <c r="X9" s="94">
        <f t="shared" si="8"/>
        <v>13.7016229712859</v>
      </c>
      <c r="Y9" s="117">
        <f t="shared" si="9"/>
        <v>39.27044628231252</v>
      </c>
      <c r="Z9" s="94"/>
      <c r="AA9" s="380"/>
      <c r="AB9" s="94" t="str">
        <f t="shared" si="19"/>
        <v/>
      </c>
      <c r="AC9" s="117" t="str">
        <f t="shared" si="20"/>
        <v/>
      </c>
      <c r="AD9" s="169">
        <v>5</v>
      </c>
      <c r="AE9" s="174">
        <v>830900</v>
      </c>
      <c r="AF9" s="173">
        <f t="shared" si="21"/>
        <v>3940700</v>
      </c>
      <c r="AG9" s="174">
        <v>834900</v>
      </c>
      <c r="AH9" s="172">
        <f t="shared" si="22"/>
        <v>4096000</v>
      </c>
      <c r="AI9" s="174">
        <v>44000</v>
      </c>
      <c r="AJ9" s="172">
        <v>1836300</v>
      </c>
      <c r="AK9" s="174">
        <v>195200</v>
      </c>
      <c r="AL9" s="172">
        <v>1019800</v>
      </c>
      <c r="AM9" s="320">
        <v>396800</v>
      </c>
      <c r="AN9" s="172">
        <v>1625300</v>
      </c>
      <c r="AO9" s="320">
        <v>645200</v>
      </c>
      <c r="AP9" s="173">
        <f t="shared" si="10"/>
        <v>3211300</v>
      </c>
      <c r="AQ9" s="320"/>
      <c r="AR9" s="173" t="str">
        <f t="shared" si="25"/>
        <v/>
      </c>
      <c r="AS9" s="94">
        <f t="shared" si="23"/>
        <v>0.48140570465760391</v>
      </c>
      <c r="AT9" s="117">
        <f t="shared" si="2"/>
        <v>3.940924201284048</v>
      </c>
      <c r="AU9" s="94">
        <f t="shared" si="2"/>
        <v>-94.729907773386032</v>
      </c>
      <c r="AV9" s="117">
        <f t="shared" si="2"/>
        <v>-55.16845703125</v>
      </c>
      <c r="AW9" s="94">
        <f t="shared" si="2"/>
        <v>343.63636363636363</v>
      </c>
      <c r="AX9" s="117">
        <f t="shared" si="2"/>
        <v>-44.464412133093724</v>
      </c>
      <c r="AY9" s="94">
        <f>IF(AM9&gt;0,(AM9/AK9*100)-100,"")</f>
        <v>103.27868852459017</v>
      </c>
      <c r="AZ9" s="117">
        <f>IF(AM9&gt;0,(AN9/AL9*100)-100,"")</f>
        <v>59.374387134732302</v>
      </c>
      <c r="BA9" s="94">
        <f>IF(AO9&gt;0,(AO9/AM9*100)-100,"")</f>
        <v>62.600806451612897</v>
      </c>
      <c r="BB9" s="117">
        <f t="shared" si="3"/>
        <v>97.581984864332725</v>
      </c>
      <c r="BC9" s="94"/>
      <c r="BD9" s="95"/>
      <c r="BE9" s="94"/>
      <c r="BF9" s="95"/>
      <c r="BH9" s="169">
        <v>5</v>
      </c>
      <c r="BI9" s="174">
        <v>834900</v>
      </c>
      <c r="BJ9" s="172">
        <f t="shared" si="24"/>
        <v>4096000</v>
      </c>
      <c r="BK9" s="366"/>
    </row>
    <row r="10" spans="1:68" ht="33" customHeight="1">
      <c r="A10" s="169">
        <v>9</v>
      </c>
      <c r="B10" s="174">
        <v>801500</v>
      </c>
      <c r="C10" s="173">
        <f t="shared" si="13"/>
        <v>5202600</v>
      </c>
      <c r="D10" s="174">
        <v>809300</v>
      </c>
      <c r="E10" s="173">
        <f t="shared" si="14"/>
        <v>5348600</v>
      </c>
      <c r="F10" s="174">
        <v>227600</v>
      </c>
      <c r="G10" s="173">
        <f t="shared" si="15"/>
        <v>973100</v>
      </c>
      <c r="H10" s="320">
        <v>204900</v>
      </c>
      <c r="I10" s="173">
        <f t="shared" si="16"/>
        <v>1364200</v>
      </c>
      <c r="J10" s="320">
        <v>494700</v>
      </c>
      <c r="K10" s="173">
        <f t="shared" si="17"/>
        <v>2997600</v>
      </c>
      <c r="L10" s="320">
        <v>710100</v>
      </c>
      <c r="M10" s="173">
        <f t="shared" si="5"/>
        <v>4195900</v>
      </c>
      <c r="N10" s="320"/>
      <c r="O10" s="173" t="str">
        <f t="shared" si="18"/>
        <v/>
      </c>
      <c r="P10" s="94">
        <f t="shared" si="6"/>
        <v>0.97317529631939692</v>
      </c>
      <c r="Q10" s="95">
        <f t="shared" si="6"/>
        <v>2.8062891631107476</v>
      </c>
      <c r="R10" s="94">
        <f t="shared" si="6"/>
        <v>-71.876930680835287</v>
      </c>
      <c r="S10" s="95">
        <f t="shared" si="0"/>
        <v>-81.806454025352423</v>
      </c>
      <c r="T10" s="94">
        <f t="shared" si="0"/>
        <v>-9.9736379613356831</v>
      </c>
      <c r="U10" s="95">
        <f t="shared" si="0"/>
        <v>40.191141712054275</v>
      </c>
      <c r="V10" s="94">
        <f t="shared" si="1"/>
        <v>141.43484626647145</v>
      </c>
      <c r="W10" s="117">
        <f t="shared" si="7"/>
        <v>119.73317695352588</v>
      </c>
      <c r="X10" s="94">
        <f t="shared" si="8"/>
        <v>43.541540327471182</v>
      </c>
      <c r="Y10" s="117">
        <f t="shared" si="9"/>
        <v>39.975313584200705</v>
      </c>
      <c r="Z10" s="94"/>
      <c r="AA10" s="380"/>
      <c r="AB10" s="94" t="str">
        <f t="shared" si="19"/>
        <v/>
      </c>
      <c r="AC10" s="117" t="str">
        <f t="shared" si="20"/>
        <v/>
      </c>
      <c r="AD10" s="169">
        <v>6</v>
      </c>
      <c r="AE10" s="174">
        <v>809700</v>
      </c>
      <c r="AF10" s="173">
        <f t="shared" si="21"/>
        <v>4750400</v>
      </c>
      <c r="AG10" s="174">
        <v>868200</v>
      </c>
      <c r="AH10" s="172">
        <f t="shared" si="22"/>
        <v>4964200</v>
      </c>
      <c r="AI10" s="174">
        <v>144100</v>
      </c>
      <c r="AJ10" s="172">
        <v>1980400</v>
      </c>
      <c r="AK10" s="174">
        <v>162900</v>
      </c>
      <c r="AL10" s="172">
        <v>1182700</v>
      </c>
      <c r="AM10" s="320">
        <v>448500</v>
      </c>
      <c r="AN10" s="172">
        <v>2073800</v>
      </c>
      <c r="AO10" s="320">
        <v>663400</v>
      </c>
      <c r="AP10" s="173">
        <f t="shared" si="10"/>
        <v>3874700</v>
      </c>
      <c r="AQ10" s="320" t="str">
        <f>IF(AD10-[15]月報第１表!$K$21=0,[15]月報第１表!$C$8,"")</f>
        <v/>
      </c>
      <c r="AR10" s="173" t="str">
        <f t="shared" si="25"/>
        <v/>
      </c>
      <c r="AS10" s="94">
        <f t="shared" si="23"/>
        <v>7.2248981104112744</v>
      </c>
      <c r="AT10" s="117">
        <f t="shared" si="2"/>
        <v>4.5006736274840051</v>
      </c>
      <c r="AU10" s="94">
        <f t="shared" si="2"/>
        <v>-83.402441833678878</v>
      </c>
      <c r="AV10" s="117">
        <f t="shared" si="2"/>
        <v>-60.106361548688611</v>
      </c>
      <c r="AW10" s="94">
        <f t="shared" si="2"/>
        <v>13.046495489243568</v>
      </c>
      <c r="AX10" s="117">
        <f t="shared" si="2"/>
        <v>-40.279741466370432</v>
      </c>
      <c r="AY10" s="94">
        <f t="shared" si="2"/>
        <v>175.3222836095764</v>
      </c>
      <c r="AZ10" s="117">
        <f t="shared" si="11"/>
        <v>75.344550604548914</v>
      </c>
      <c r="BA10" s="94">
        <f t="shared" ref="BA10:BA15" si="26">IF(AO10&gt;0,(AO10/AM10*100)-100,"")</f>
        <v>47.915273132664424</v>
      </c>
      <c r="BB10" s="117">
        <f t="shared" si="3"/>
        <v>86.84058250554537</v>
      </c>
      <c r="BC10" s="94" t="str">
        <f t="shared" si="12"/>
        <v/>
      </c>
      <c r="BD10" s="117" t="str">
        <f t="shared" ref="BD10:BD17" si="27">IF(AQ10&gt;0,(AR10/AP10*100)-100,"")</f>
        <v/>
      </c>
      <c r="BE10" s="94" t="str">
        <f t="shared" ref="BE10:BE16" si="28">IF(AQ10&gt;0,(AQ10/BI10*100)-100,"")</f>
        <v/>
      </c>
      <c r="BF10" s="117" t="str">
        <f t="shared" ref="BF10:BF17" si="29">IF(AQ10&gt;0,(AR10/BJ10*100)-100,"")</f>
        <v/>
      </c>
      <c r="BG10" s="93"/>
      <c r="BH10" s="169">
        <v>6</v>
      </c>
      <c r="BI10" s="174">
        <v>868200</v>
      </c>
      <c r="BJ10" s="172">
        <f t="shared" si="24"/>
        <v>4964200</v>
      </c>
      <c r="BK10" s="368"/>
      <c r="BL10" s="93"/>
      <c r="BM10" s="93"/>
      <c r="BN10" s="93"/>
      <c r="BO10" s="93"/>
    </row>
    <row r="11" spans="1:68" ht="33" customHeight="1">
      <c r="A11" s="169">
        <v>10</v>
      </c>
      <c r="B11" s="174">
        <v>849300</v>
      </c>
      <c r="C11" s="173">
        <f t="shared" si="13"/>
        <v>6051900</v>
      </c>
      <c r="D11" s="174">
        <v>851300</v>
      </c>
      <c r="E11" s="173">
        <f t="shared" si="14"/>
        <v>6199900</v>
      </c>
      <c r="F11" s="174">
        <v>341200</v>
      </c>
      <c r="G11" s="173">
        <f t="shared" si="15"/>
        <v>1314300</v>
      </c>
      <c r="H11" s="320">
        <v>299000</v>
      </c>
      <c r="I11" s="173">
        <f t="shared" si="16"/>
        <v>1663200</v>
      </c>
      <c r="J11" s="320">
        <v>630700</v>
      </c>
      <c r="K11" s="173">
        <f t="shared" si="17"/>
        <v>3628300</v>
      </c>
      <c r="L11" s="320">
        <v>788300</v>
      </c>
      <c r="M11" s="173">
        <f t="shared" si="5"/>
        <v>4984200</v>
      </c>
      <c r="N11" s="320"/>
      <c r="O11" s="173" t="str">
        <f t="shared" si="18"/>
        <v/>
      </c>
      <c r="P11" s="94">
        <f t="shared" si="6"/>
        <v>0.23548804898152298</v>
      </c>
      <c r="Q11" s="95">
        <f t="shared" si="6"/>
        <v>2.4455129793949055</v>
      </c>
      <c r="R11" s="94">
        <f t="shared" si="6"/>
        <v>-59.920122166098913</v>
      </c>
      <c r="S11" s="95">
        <f t="shared" si="0"/>
        <v>-78.801270988241754</v>
      </c>
      <c r="T11" s="94">
        <f t="shared" si="0"/>
        <v>-12.368112543962482</v>
      </c>
      <c r="U11" s="95">
        <f t="shared" si="0"/>
        <v>26.546450582058895</v>
      </c>
      <c r="V11" s="94">
        <f t="shared" si="1"/>
        <v>110.93645484949835</v>
      </c>
      <c r="W11" s="117">
        <f t="shared" si="7"/>
        <v>118.15175565175565</v>
      </c>
      <c r="X11" s="94">
        <f t="shared" si="8"/>
        <v>24.988108450927541</v>
      </c>
      <c r="Y11" s="117">
        <f t="shared" si="9"/>
        <v>37.370118237190951</v>
      </c>
      <c r="Z11" s="94"/>
      <c r="AA11" s="380"/>
      <c r="AB11" s="94" t="str">
        <f t="shared" si="19"/>
        <v/>
      </c>
      <c r="AC11" s="90" t="str">
        <f t="shared" si="20"/>
        <v/>
      </c>
      <c r="AD11" s="169">
        <v>7</v>
      </c>
      <c r="AE11" s="174">
        <v>885800</v>
      </c>
      <c r="AF11" s="173">
        <f t="shared" si="21"/>
        <v>5636200</v>
      </c>
      <c r="AG11" s="174">
        <v>963600</v>
      </c>
      <c r="AH11" s="172">
        <f t="shared" si="22"/>
        <v>5927800</v>
      </c>
      <c r="AI11" s="174">
        <v>277300</v>
      </c>
      <c r="AJ11" s="172">
        <v>2257700</v>
      </c>
      <c r="AK11" s="174">
        <v>250400</v>
      </c>
      <c r="AL11" s="172">
        <v>1433100</v>
      </c>
      <c r="AM11" s="320">
        <v>607800</v>
      </c>
      <c r="AN11" s="172">
        <v>2681600</v>
      </c>
      <c r="AO11" s="320">
        <v>778800</v>
      </c>
      <c r="AP11" s="173">
        <f t="shared" si="10"/>
        <v>4653500</v>
      </c>
      <c r="AQ11" s="320" t="str">
        <f>IF(AD11-[15]月報第１表!$K$21=0,[15]月報第１表!$C$8,"")</f>
        <v/>
      </c>
      <c r="AR11" s="173" t="str">
        <f t="shared" si="25"/>
        <v/>
      </c>
      <c r="AS11" s="94">
        <f t="shared" si="23"/>
        <v>8.7830209979679523</v>
      </c>
      <c r="AT11" s="117">
        <f t="shared" si="2"/>
        <v>5.1736985912494333</v>
      </c>
      <c r="AU11" s="94">
        <f t="shared" si="2"/>
        <v>-71.222498962224989</v>
      </c>
      <c r="AV11" s="117">
        <f t="shared" si="2"/>
        <v>-61.913357400722028</v>
      </c>
      <c r="AW11" s="94">
        <f t="shared" si="2"/>
        <v>-9.7006851785070296</v>
      </c>
      <c r="AX11" s="117">
        <f t="shared" si="2"/>
        <v>-36.523896000354341</v>
      </c>
      <c r="AY11" s="94">
        <f t="shared" si="2"/>
        <v>142.73162939297123</v>
      </c>
      <c r="AZ11" s="117">
        <f>IF(AM11&gt;0,(AN11/AL11*100)-100,"")</f>
        <v>87.118833298443946</v>
      </c>
      <c r="BA11" s="94">
        <f>IF(AO11&gt;0,(AO11/AM11*100)-100,"")</f>
        <v>28.13425468904245</v>
      </c>
      <c r="BB11" s="117">
        <f t="shared" si="3"/>
        <v>73.534457040572789</v>
      </c>
      <c r="BC11" s="352" t="str">
        <f t="shared" si="12"/>
        <v/>
      </c>
      <c r="BD11" s="353" t="str">
        <f t="shared" si="27"/>
        <v/>
      </c>
      <c r="BE11" s="352" t="str">
        <f t="shared" si="28"/>
        <v/>
      </c>
      <c r="BF11" s="353" t="str">
        <f t="shared" si="29"/>
        <v/>
      </c>
      <c r="BH11" s="169">
        <v>7</v>
      </c>
      <c r="BI11" s="174">
        <v>963600</v>
      </c>
      <c r="BJ11" s="172">
        <f t="shared" si="24"/>
        <v>5927800</v>
      </c>
      <c r="BK11" s="366"/>
    </row>
    <row r="12" spans="1:68" ht="33" customHeight="1">
      <c r="A12" s="169">
        <v>11</v>
      </c>
      <c r="B12" s="174">
        <v>795200</v>
      </c>
      <c r="C12" s="173">
        <f t="shared" si="13"/>
        <v>6847100</v>
      </c>
      <c r="D12" s="174">
        <v>799200</v>
      </c>
      <c r="E12" s="173">
        <f t="shared" si="14"/>
        <v>6999100</v>
      </c>
      <c r="F12" s="174">
        <v>381100</v>
      </c>
      <c r="G12" s="173">
        <f t="shared" si="15"/>
        <v>1695400</v>
      </c>
      <c r="H12" s="320">
        <v>368000</v>
      </c>
      <c r="I12" s="173">
        <f t="shared" si="16"/>
        <v>2031200</v>
      </c>
      <c r="J12" s="320">
        <v>615000</v>
      </c>
      <c r="K12" s="173">
        <f t="shared" si="17"/>
        <v>4243300</v>
      </c>
      <c r="L12" s="320">
        <v>688200</v>
      </c>
      <c r="M12" s="173">
        <f t="shared" si="5"/>
        <v>5672400</v>
      </c>
      <c r="N12" s="320"/>
      <c r="O12" s="173" t="str">
        <f t="shared" si="18"/>
        <v/>
      </c>
      <c r="P12" s="94">
        <f t="shared" si="6"/>
        <v>0.50301810865191499</v>
      </c>
      <c r="Q12" s="95">
        <f t="shared" si="6"/>
        <v>2.2199179214557887</v>
      </c>
      <c r="R12" s="94">
        <f t="shared" si="6"/>
        <v>-52.314814814814817</v>
      </c>
      <c r="S12" s="95">
        <f t="shared" si="0"/>
        <v>-75.776885599577085</v>
      </c>
      <c r="T12" s="94">
        <f t="shared" si="0"/>
        <v>-3.4374180005248007</v>
      </c>
      <c r="U12" s="95">
        <f t="shared" si="0"/>
        <v>19.806535330895358</v>
      </c>
      <c r="V12" s="94">
        <f t="shared" si="1"/>
        <v>67.119565217391312</v>
      </c>
      <c r="W12" s="117">
        <f t="shared" si="7"/>
        <v>108.90606538007091</v>
      </c>
      <c r="X12" s="94">
        <f t="shared" si="8"/>
        <v>11.902439024390247</v>
      </c>
      <c r="Y12" s="117">
        <f t="shared" si="9"/>
        <v>33.678976268470308</v>
      </c>
      <c r="Z12" s="94"/>
      <c r="AA12" s="380"/>
      <c r="AB12" s="94" t="str">
        <f t="shared" si="19"/>
        <v/>
      </c>
      <c r="AC12" s="117" t="str">
        <f t="shared" si="20"/>
        <v/>
      </c>
      <c r="AD12" s="169">
        <v>8</v>
      </c>
      <c r="AE12" s="174">
        <v>1041500</v>
      </c>
      <c r="AF12" s="173">
        <f t="shared" si="21"/>
        <v>6677700</v>
      </c>
      <c r="AG12" s="174">
        <v>1021200</v>
      </c>
      <c r="AH12" s="172">
        <f t="shared" si="22"/>
        <v>6949000</v>
      </c>
      <c r="AI12" s="174">
        <v>202800</v>
      </c>
      <c r="AJ12" s="172">
        <v>2460500</v>
      </c>
      <c r="AK12" s="174">
        <v>288200</v>
      </c>
      <c r="AL12" s="172">
        <v>1721300</v>
      </c>
      <c r="AM12" s="320">
        <v>640800</v>
      </c>
      <c r="AN12" s="172">
        <v>3322400</v>
      </c>
      <c r="AO12" s="320">
        <v>728600</v>
      </c>
      <c r="AP12" s="173">
        <f t="shared" si="10"/>
        <v>5382100</v>
      </c>
      <c r="AQ12" s="320" t="str">
        <f>IF(AD12-[15]月報第１表!$K$21=0,[15]月報第１表!$C$8,"")</f>
        <v/>
      </c>
      <c r="AR12" s="173" t="str">
        <f t="shared" si="25"/>
        <v/>
      </c>
      <c r="AS12" s="94">
        <f t="shared" si="23"/>
        <v>-1.9491118578972646</v>
      </c>
      <c r="AT12" s="117">
        <f t="shared" si="2"/>
        <v>4.0627761055453249</v>
      </c>
      <c r="AU12" s="94">
        <f t="shared" si="2"/>
        <v>-80.141010575793189</v>
      </c>
      <c r="AV12" s="117">
        <f t="shared" si="2"/>
        <v>-64.592027629874806</v>
      </c>
      <c r="AW12" s="94">
        <f t="shared" si="2"/>
        <v>42.110453648915183</v>
      </c>
      <c r="AX12" s="117">
        <f t="shared" si="2"/>
        <v>-30.042674253200573</v>
      </c>
      <c r="AY12" s="94">
        <f t="shared" si="2"/>
        <v>122.34559333795977</v>
      </c>
      <c r="AZ12" s="117">
        <f t="shared" si="11"/>
        <v>93.016905826991234</v>
      </c>
      <c r="BA12" s="94">
        <f t="shared" si="26"/>
        <v>13.7016229712859</v>
      </c>
      <c r="BB12" s="117">
        <f t="shared" si="3"/>
        <v>61.994341439922948</v>
      </c>
      <c r="BC12" s="352" t="str">
        <f t="shared" si="12"/>
        <v/>
      </c>
      <c r="BD12" s="353" t="str">
        <f t="shared" si="27"/>
        <v/>
      </c>
      <c r="BE12" s="352" t="str">
        <f t="shared" si="28"/>
        <v/>
      </c>
      <c r="BF12" s="353" t="str">
        <f t="shared" si="29"/>
        <v/>
      </c>
      <c r="BG12" s="93"/>
      <c r="BH12" s="169">
        <v>8</v>
      </c>
      <c r="BI12" s="174">
        <v>1021200</v>
      </c>
      <c r="BJ12" s="172">
        <f t="shared" si="24"/>
        <v>6949000</v>
      </c>
      <c r="BK12" s="368"/>
      <c r="BL12" s="93"/>
      <c r="BM12" s="93"/>
      <c r="BN12" s="93"/>
      <c r="BO12" s="93"/>
    </row>
    <row r="13" spans="1:68" ht="33" customHeight="1">
      <c r="A13" s="169">
        <v>12</v>
      </c>
      <c r="B13" s="174">
        <v>747500</v>
      </c>
      <c r="C13" s="173">
        <f t="shared" si="13"/>
        <v>7594600</v>
      </c>
      <c r="D13" s="174">
        <v>755100</v>
      </c>
      <c r="E13" s="173">
        <f t="shared" si="14"/>
        <v>7754200</v>
      </c>
      <c r="F13" s="174">
        <v>326200</v>
      </c>
      <c r="G13" s="173">
        <f t="shared" si="15"/>
        <v>2021600</v>
      </c>
      <c r="H13" s="320">
        <v>423600</v>
      </c>
      <c r="I13" s="173">
        <f t="shared" si="16"/>
        <v>2454800</v>
      </c>
      <c r="J13" s="320">
        <v>635000</v>
      </c>
      <c r="K13" s="173">
        <f t="shared" si="17"/>
        <v>4878300</v>
      </c>
      <c r="L13" s="320">
        <v>666700</v>
      </c>
      <c r="M13" s="173">
        <f t="shared" si="5"/>
        <v>6339100</v>
      </c>
      <c r="N13" s="320"/>
      <c r="O13" s="173" t="str">
        <f t="shared" si="18"/>
        <v/>
      </c>
      <c r="P13" s="94">
        <f t="shared" si="6"/>
        <v>1.0167224080267516</v>
      </c>
      <c r="Q13" s="95">
        <f t="shared" si="6"/>
        <v>2.1014931661970309</v>
      </c>
      <c r="R13" s="94">
        <f t="shared" si="6"/>
        <v>-56.800423784929151</v>
      </c>
      <c r="S13" s="95">
        <f t="shared" si="0"/>
        <v>-73.928967527275546</v>
      </c>
      <c r="T13" s="94">
        <f t="shared" si="0"/>
        <v>29.858982219497221</v>
      </c>
      <c r="U13" s="95">
        <f t="shared" si="0"/>
        <v>21.428571428571416</v>
      </c>
      <c r="V13" s="94">
        <f t="shared" si="1"/>
        <v>49.90557129367329</v>
      </c>
      <c r="W13" s="117">
        <f t="shared" si="7"/>
        <v>98.724947042528925</v>
      </c>
      <c r="X13" s="94">
        <f t="shared" si="8"/>
        <v>4.9921259842519561</v>
      </c>
      <c r="Y13" s="117">
        <f t="shared" si="9"/>
        <v>29.944857839821253</v>
      </c>
      <c r="Z13" s="94"/>
      <c r="AA13" s="380"/>
      <c r="AB13" s="94" t="str">
        <f t="shared" si="19"/>
        <v/>
      </c>
      <c r="AC13" s="117" t="str">
        <f t="shared" si="20"/>
        <v/>
      </c>
      <c r="AD13" s="169">
        <v>9</v>
      </c>
      <c r="AE13" s="174">
        <v>801500</v>
      </c>
      <c r="AF13" s="173">
        <f t="shared" si="21"/>
        <v>7479200</v>
      </c>
      <c r="AG13" s="174">
        <v>809300</v>
      </c>
      <c r="AH13" s="172">
        <f t="shared" si="22"/>
        <v>7758300</v>
      </c>
      <c r="AI13" s="174">
        <v>227600</v>
      </c>
      <c r="AJ13" s="172">
        <v>2688100</v>
      </c>
      <c r="AK13" s="174">
        <v>204900</v>
      </c>
      <c r="AL13" s="172">
        <v>1926200</v>
      </c>
      <c r="AM13" s="320">
        <v>494700</v>
      </c>
      <c r="AN13" s="172">
        <v>3817100</v>
      </c>
      <c r="AO13" s="320">
        <v>710100</v>
      </c>
      <c r="AP13" s="173">
        <f t="shared" si="10"/>
        <v>6092200</v>
      </c>
      <c r="AQ13" s="320" t="str">
        <f>IF(AD13-[15]月報第１表!$K$21=0,[15]月報第１表!$C$8,"")</f>
        <v/>
      </c>
      <c r="AR13" s="173" t="str">
        <f t="shared" si="25"/>
        <v/>
      </c>
      <c r="AS13" s="94">
        <f t="shared" si="23"/>
        <v>0.97317529631939692</v>
      </c>
      <c r="AT13" s="117">
        <f t="shared" si="2"/>
        <v>3.7316825328912273</v>
      </c>
      <c r="AU13" s="94">
        <f t="shared" si="2"/>
        <v>-71.876930680835287</v>
      </c>
      <c r="AV13" s="117">
        <f t="shared" si="2"/>
        <v>-65.351945658198318</v>
      </c>
      <c r="AW13" s="94">
        <f t="shared" si="2"/>
        <v>-9.9736379613356831</v>
      </c>
      <c r="AX13" s="117">
        <f t="shared" si="2"/>
        <v>-28.343439604181398</v>
      </c>
      <c r="AY13" s="94">
        <f t="shared" si="2"/>
        <v>141.43484626647145</v>
      </c>
      <c r="AZ13" s="117">
        <f>IF(AM13&gt;0,(AN13/AL13*100)-100,"")</f>
        <v>98.16737618108192</v>
      </c>
      <c r="BA13" s="94">
        <f t="shared" si="26"/>
        <v>43.541540327471182</v>
      </c>
      <c r="BB13" s="117">
        <f t="shared" si="3"/>
        <v>59.602839852243847</v>
      </c>
      <c r="BC13" s="352" t="str">
        <f t="shared" si="12"/>
        <v/>
      </c>
      <c r="BD13" s="353" t="str">
        <f t="shared" si="27"/>
        <v/>
      </c>
      <c r="BE13" s="352" t="str">
        <f t="shared" si="28"/>
        <v/>
      </c>
      <c r="BF13" s="353" t="str">
        <f t="shared" si="29"/>
        <v/>
      </c>
      <c r="BG13" s="93"/>
      <c r="BH13" s="169">
        <v>9</v>
      </c>
      <c r="BI13" s="174">
        <v>809300</v>
      </c>
      <c r="BJ13" s="172">
        <f t="shared" si="24"/>
        <v>7758300</v>
      </c>
      <c r="BK13" s="368"/>
      <c r="BL13" s="93"/>
      <c r="BM13" s="93"/>
      <c r="BN13" s="93"/>
      <c r="BO13" s="93"/>
    </row>
    <row r="14" spans="1:68" ht="33" customHeight="1">
      <c r="A14" s="169">
        <v>1</v>
      </c>
      <c r="B14" s="174">
        <v>753500</v>
      </c>
      <c r="C14" s="173">
        <f t="shared" si="13"/>
        <v>8348100</v>
      </c>
      <c r="D14" s="174">
        <v>727800</v>
      </c>
      <c r="E14" s="173">
        <f t="shared" si="14"/>
        <v>8482000</v>
      </c>
      <c r="F14" s="174">
        <v>144000</v>
      </c>
      <c r="G14" s="173">
        <f t="shared" si="15"/>
        <v>2165600</v>
      </c>
      <c r="H14" s="320">
        <v>224600</v>
      </c>
      <c r="I14" s="173">
        <f t="shared" si="16"/>
        <v>2679400</v>
      </c>
      <c r="J14" s="320">
        <v>532200</v>
      </c>
      <c r="K14" s="173">
        <f t="shared" si="17"/>
        <v>5410500</v>
      </c>
      <c r="L14" s="320">
        <v>629200</v>
      </c>
      <c r="M14" s="173">
        <f t="shared" si="5"/>
        <v>6968300</v>
      </c>
      <c r="N14" s="320"/>
      <c r="O14" s="173" t="str">
        <f t="shared" si="18"/>
        <v/>
      </c>
      <c r="P14" s="94">
        <f t="shared" si="6"/>
        <v>-3.4107498341074916</v>
      </c>
      <c r="Q14" s="95">
        <f t="shared" si="6"/>
        <v>1.6039577868017858</v>
      </c>
      <c r="R14" s="94">
        <f t="shared" si="6"/>
        <v>-80.214344600164878</v>
      </c>
      <c r="S14" s="95">
        <f t="shared" si="0"/>
        <v>-74.468285781655268</v>
      </c>
      <c r="T14" s="94">
        <f t="shared" si="0"/>
        <v>55.972222222222229</v>
      </c>
      <c r="U14" s="95">
        <f t="shared" si="0"/>
        <v>23.725526413003323</v>
      </c>
      <c r="V14" s="94">
        <f t="shared" si="1"/>
        <v>136.95458593054317</v>
      </c>
      <c r="W14" s="117">
        <f t="shared" si="7"/>
        <v>101.92953646338734</v>
      </c>
      <c r="X14" s="94">
        <f t="shared" si="8"/>
        <v>18.226230740323189</v>
      </c>
      <c r="Y14" s="117">
        <f t="shared" si="9"/>
        <v>28.792163386008696</v>
      </c>
      <c r="Z14" s="94"/>
      <c r="AA14" s="380"/>
      <c r="AB14" s="94" t="str">
        <f t="shared" si="19"/>
        <v/>
      </c>
      <c r="AC14" s="90" t="str">
        <f t="shared" si="20"/>
        <v/>
      </c>
      <c r="AD14" s="169">
        <v>10</v>
      </c>
      <c r="AE14" s="174">
        <v>849300</v>
      </c>
      <c r="AF14" s="173">
        <f t="shared" si="21"/>
        <v>8328500</v>
      </c>
      <c r="AG14" s="174">
        <v>851300</v>
      </c>
      <c r="AH14" s="172">
        <f t="shared" si="22"/>
        <v>8609600</v>
      </c>
      <c r="AI14" s="174">
        <v>341200</v>
      </c>
      <c r="AJ14" s="172">
        <v>3029300</v>
      </c>
      <c r="AK14" s="174">
        <v>299000</v>
      </c>
      <c r="AL14" s="172">
        <v>2225200</v>
      </c>
      <c r="AM14" s="320">
        <v>630700</v>
      </c>
      <c r="AN14" s="172">
        <v>4447800</v>
      </c>
      <c r="AO14" s="320">
        <v>788300</v>
      </c>
      <c r="AP14" s="173">
        <f t="shared" si="10"/>
        <v>6880500</v>
      </c>
      <c r="AQ14" s="320" t="str">
        <f>IF(AD14-[15]月報第１表!$K$21=0,[15]月報第１表!$C$8,"")</f>
        <v/>
      </c>
      <c r="AR14" s="173" t="str">
        <f t="shared" si="25"/>
        <v/>
      </c>
      <c r="AS14" s="94">
        <f t="shared" si="23"/>
        <v>0.23548804898152298</v>
      </c>
      <c r="AT14" s="117">
        <f t="shared" si="2"/>
        <v>3.3751575914030099</v>
      </c>
      <c r="AU14" s="94">
        <f t="shared" si="2"/>
        <v>-59.920122166098913</v>
      </c>
      <c r="AV14" s="117">
        <f t="shared" si="2"/>
        <v>-64.81485783311652</v>
      </c>
      <c r="AW14" s="94">
        <f t="shared" si="2"/>
        <v>-12.368112543962482</v>
      </c>
      <c r="AX14" s="117">
        <f t="shared" si="2"/>
        <v>-26.544086092496627</v>
      </c>
      <c r="AY14" s="94">
        <f>IF(AM14&gt;0,(AM14/AK14*100)-100,"")</f>
        <v>110.93645484949835</v>
      </c>
      <c r="AZ14" s="117">
        <f t="shared" si="11"/>
        <v>99.883156570195922</v>
      </c>
      <c r="BA14" s="94">
        <f t="shared" si="26"/>
        <v>24.988108450927541</v>
      </c>
      <c r="BB14" s="117">
        <f t="shared" si="3"/>
        <v>54.694455685957109</v>
      </c>
      <c r="BC14" s="352" t="str">
        <f t="shared" si="12"/>
        <v/>
      </c>
      <c r="BD14" s="353" t="str">
        <f t="shared" si="27"/>
        <v/>
      </c>
      <c r="BE14" s="352" t="str">
        <f t="shared" si="28"/>
        <v/>
      </c>
      <c r="BF14" s="353" t="str">
        <f t="shared" si="29"/>
        <v/>
      </c>
      <c r="BG14" s="93"/>
      <c r="BH14" s="169">
        <v>10</v>
      </c>
      <c r="BI14" s="174">
        <v>851300</v>
      </c>
      <c r="BJ14" s="172">
        <f t="shared" si="24"/>
        <v>8609600</v>
      </c>
      <c r="BK14" s="368"/>
      <c r="BL14" s="93"/>
      <c r="BM14" s="93"/>
      <c r="BN14" s="93"/>
      <c r="BO14" s="93"/>
    </row>
    <row r="15" spans="1:68" ht="33" customHeight="1">
      <c r="A15" s="169">
        <v>2</v>
      </c>
      <c r="B15" s="174">
        <v>772200</v>
      </c>
      <c r="C15" s="173">
        <f t="shared" si="13"/>
        <v>9120300</v>
      </c>
      <c r="D15" s="174">
        <v>590900</v>
      </c>
      <c r="E15" s="173">
        <f t="shared" si="14"/>
        <v>9072900</v>
      </c>
      <c r="F15" s="174">
        <v>118800</v>
      </c>
      <c r="G15" s="173">
        <f t="shared" si="15"/>
        <v>2284400</v>
      </c>
      <c r="H15" s="320">
        <v>179200</v>
      </c>
      <c r="I15" s="173">
        <f t="shared" si="16"/>
        <v>2858600</v>
      </c>
      <c r="J15" s="320">
        <v>597900</v>
      </c>
      <c r="K15" s="173">
        <f t="shared" si="17"/>
        <v>6008400</v>
      </c>
      <c r="L15" s="384">
        <v>719200</v>
      </c>
      <c r="M15" s="173">
        <f t="shared" si="5"/>
        <v>7687500</v>
      </c>
      <c r="N15" s="348"/>
      <c r="O15" s="173" t="str">
        <f t="shared" si="18"/>
        <v/>
      </c>
      <c r="P15" s="94">
        <f t="shared" si="6"/>
        <v>-23.478373478373484</v>
      </c>
      <c r="Q15" s="95">
        <f t="shared" si="6"/>
        <v>-0.5197197460609857</v>
      </c>
      <c r="R15" s="94">
        <f t="shared" si="6"/>
        <v>-79.895075308850906</v>
      </c>
      <c r="S15" s="95">
        <f t="shared" si="0"/>
        <v>-74.821721830947112</v>
      </c>
      <c r="T15" s="94">
        <f t="shared" si="0"/>
        <v>50.841750841750837</v>
      </c>
      <c r="U15" s="95">
        <f t="shared" si="0"/>
        <v>25.135703029241824</v>
      </c>
      <c r="V15" s="94">
        <f t="shared" si="1"/>
        <v>233.64955357142856</v>
      </c>
      <c r="W15" s="117">
        <f t="shared" si="7"/>
        <v>110.18680472958792</v>
      </c>
      <c r="X15" s="94">
        <f t="shared" si="8"/>
        <v>20.287673524000667</v>
      </c>
      <c r="Y15" s="117">
        <f t="shared" si="9"/>
        <v>27.945875773916512</v>
      </c>
      <c r="Z15" s="94"/>
      <c r="AA15" s="380"/>
      <c r="AB15" s="94" t="str">
        <f t="shared" si="19"/>
        <v/>
      </c>
      <c r="AC15" s="381" t="str">
        <f t="shared" si="20"/>
        <v/>
      </c>
      <c r="AD15" s="169">
        <v>11</v>
      </c>
      <c r="AE15" s="174">
        <v>795200</v>
      </c>
      <c r="AF15" s="173">
        <f t="shared" si="21"/>
        <v>9123700</v>
      </c>
      <c r="AG15" s="174">
        <v>799200</v>
      </c>
      <c r="AH15" s="172">
        <f t="shared" si="22"/>
        <v>9408800</v>
      </c>
      <c r="AI15" s="174">
        <v>381100</v>
      </c>
      <c r="AJ15" s="172">
        <v>3410400</v>
      </c>
      <c r="AK15" s="174">
        <v>368000</v>
      </c>
      <c r="AL15" s="172">
        <v>2593200</v>
      </c>
      <c r="AM15" s="320">
        <v>615000</v>
      </c>
      <c r="AN15" s="172">
        <v>5062800</v>
      </c>
      <c r="AO15" s="320">
        <v>688200</v>
      </c>
      <c r="AP15" s="173">
        <f t="shared" si="10"/>
        <v>7568700</v>
      </c>
      <c r="AQ15" s="320" t="str">
        <f>IF(AD15-[15]月報第１表!$K$21=0,[15]月報第１表!$C$8,"")</f>
        <v/>
      </c>
      <c r="AR15" s="173" t="str">
        <f>IF(AQ15&gt;0,(AR14+AQ15),"")</f>
        <v/>
      </c>
      <c r="AS15" s="94">
        <f t="shared" si="23"/>
        <v>0.50301810865191499</v>
      </c>
      <c r="AT15" s="117">
        <f t="shared" si="2"/>
        <v>3.1248287427250006</v>
      </c>
      <c r="AU15" s="94">
        <f t="shared" si="2"/>
        <v>-52.314814814814817</v>
      </c>
      <c r="AV15" s="117">
        <f t="shared" si="2"/>
        <v>-63.753082220899579</v>
      </c>
      <c r="AW15" s="94">
        <f t="shared" si="2"/>
        <v>-3.4374180005248007</v>
      </c>
      <c r="AX15" s="117">
        <f t="shared" si="2"/>
        <v>-23.961998592540468</v>
      </c>
      <c r="AY15" s="94">
        <f t="shared" si="2"/>
        <v>67.119565217391312</v>
      </c>
      <c r="AZ15" s="117">
        <f t="shared" si="11"/>
        <v>95.233688107357693</v>
      </c>
      <c r="BA15" s="94">
        <f t="shared" si="26"/>
        <v>11.902439024390247</v>
      </c>
      <c r="BB15" s="117">
        <f t="shared" si="3"/>
        <v>49.49632614363594</v>
      </c>
      <c r="BC15" s="352" t="str">
        <f t="shared" si="12"/>
        <v/>
      </c>
      <c r="BD15" s="353" t="str">
        <f t="shared" si="27"/>
        <v/>
      </c>
      <c r="BE15" s="352" t="str">
        <f t="shared" si="28"/>
        <v/>
      </c>
      <c r="BF15" s="353" t="str">
        <f t="shared" si="29"/>
        <v/>
      </c>
      <c r="BG15" s="93"/>
      <c r="BH15" s="169">
        <v>11</v>
      </c>
      <c r="BI15" s="174">
        <v>799200</v>
      </c>
      <c r="BJ15" s="172">
        <f t="shared" si="24"/>
        <v>9408800</v>
      </c>
      <c r="BK15" s="368"/>
      <c r="BL15" s="93"/>
      <c r="BM15" s="93"/>
      <c r="BN15" s="93"/>
      <c r="BO15" s="93"/>
    </row>
    <row r="16" spans="1:68" ht="33" customHeight="1">
      <c r="A16" s="169">
        <v>3</v>
      </c>
      <c r="B16" s="175">
        <v>884000</v>
      </c>
      <c r="C16" s="173">
        <f t="shared" si="13"/>
        <v>10004300</v>
      </c>
      <c r="D16" s="175">
        <v>396300</v>
      </c>
      <c r="E16" s="173">
        <f t="shared" si="14"/>
        <v>9469200</v>
      </c>
      <c r="F16" s="175">
        <v>299200</v>
      </c>
      <c r="G16" s="173">
        <f t="shared" si="15"/>
        <v>2583600</v>
      </c>
      <c r="H16" s="175">
        <v>415700</v>
      </c>
      <c r="I16" s="173">
        <f t="shared" si="16"/>
        <v>3274300</v>
      </c>
      <c r="J16" s="175">
        <v>766200</v>
      </c>
      <c r="K16" s="173">
        <f t="shared" si="17"/>
        <v>6774600</v>
      </c>
      <c r="L16" s="385">
        <v>845100</v>
      </c>
      <c r="M16" s="173">
        <f t="shared" si="5"/>
        <v>8532600</v>
      </c>
      <c r="N16" s="349"/>
      <c r="O16" s="173" t="str">
        <f t="shared" si="18"/>
        <v/>
      </c>
      <c r="P16" s="96">
        <f t="shared" si="6"/>
        <v>-55.16968325791855</v>
      </c>
      <c r="Q16" s="98">
        <f t="shared" si="6"/>
        <v>-5.348700058974643</v>
      </c>
      <c r="R16" s="96">
        <f t="shared" si="6"/>
        <v>-24.501640171587184</v>
      </c>
      <c r="S16" s="97">
        <f t="shared" si="0"/>
        <v>-72.715752122671404</v>
      </c>
      <c r="T16" s="96">
        <f t="shared" si="0"/>
        <v>38.93716577540107</v>
      </c>
      <c r="U16" s="97">
        <f t="shared" si="0"/>
        <v>26.734014553336436</v>
      </c>
      <c r="V16" s="99">
        <f t="shared" si="1"/>
        <v>84.315612220351227</v>
      </c>
      <c r="W16" s="98">
        <f t="shared" si="7"/>
        <v>106.90223864642823</v>
      </c>
      <c r="X16" s="99">
        <f t="shared" si="8"/>
        <v>10.297572435395466</v>
      </c>
      <c r="Y16" s="98">
        <f t="shared" si="9"/>
        <v>25.949871579133827</v>
      </c>
      <c r="Z16" s="99"/>
      <c r="AA16" s="386"/>
      <c r="AB16" s="99" t="str">
        <f t="shared" si="19"/>
        <v/>
      </c>
      <c r="AC16" s="98" t="str">
        <f t="shared" si="20"/>
        <v/>
      </c>
      <c r="AD16" s="169">
        <v>12</v>
      </c>
      <c r="AE16" s="174">
        <v>747500</v>
      </c>
      <c r="AF16" s="173">
        <f t="shared" si="21"/>
        <v>9871200</v>
      </c>
      <c r="AG16" s="174">
        <v>755100</v>
      </c>
      <c r="AH16" s="172">
        <f t="shared" si="22"/>
        <v>10163900</v>
      </c>
      <c r="AI16" s="174">
        <v>326200</v>
      </c>
      <c r="AJ16" s="172">
        <v>3736600</v>
      </c>
      <c r="AK16" s="174">
        <v>423600</v>
      </c>
      <c r="AL16" s="172">
        <v>3016800</v>
      </c>
      <c r="AM16" s="175">
        <v>635000</v>
      </c>
      <c r="AN16" s="172">
        <v>5697800</v>
      </c>
      <c r="AO16" s="175">
        <v>666700</v>
      </c>
      <c r="AP16" s="173">
        <f t="shared" si="10"/>
        <v>8235400</v>
      </c>
      <c r="AQ16" s="175" t="str">
        <f>IF(AD16-[15]月報第１表!$K$21=0,[15]月報第１表!$C$8,"")</f>
        <v/>
      </c>
      <c r="AR16" s="173" t="str">
        <f>IF(AQ16&gt;0,(AR15+AQ16),"")</f>
        <v/>
      </c>
      <c r="AS16" s="99">
        <f t="shared" si="23"/>
        <v>1.0167224080267516</v>
      </c>
      <c r="AT16" s="98">
        <f t="shared" si="2"/>
        <v>2.9651916686927535</v>
      </c>
      <c r="AU16" s="99">
        <f t="shared" si="2"/>
        <v>-56.800423784929151</v>
      </c>
      <c r="AV16" s="98">
        <f t="shared" si="2"/>
        <v>-63.236552898001754</v>
      </c>
      <c r="AW16" s="99">
        <f t="shared" si="2"/>
        <v>29.858982219497221</v>
      </c>
      <c r="AX16" s="98">
        <f t="shared" si="2"/>
        <v>-19.263501578975536</v>
      </c>
      <c r="AY16" s="99">
        <f t="shared" si="2"/>
        <v>49.90557129367329</v>
      </c>
      <c r="AZ16" s="98">
        <f t="shared" si="11"/>
        <v>88.869000265181654</v>
      </c>
      <c r="BA16" s="99">
        <f>IF(AO16&gt;0,(AO16/AM16*100)-100,"")</f>
        <v>4.9921259842519561</v>
      </c>
      <c r="BB16" s="98">
        <f t="shared" si="3"/>
        <v>44.536487767208399</v>
      </c>
      <c r="BC16" s="357" t="str">
        <f t="shared" si="12"/>
        <v/>
      </c>
      <c r="BD16" s="358" t="str">
        <f t="shared" si="27"/>
        <v/>
      </c>
      <c r="BE16" s="357" t="str">
        <f t="shared" si="28"/>
        <v/>
      </c>
      <c r="BF16" s="358" t="str">
        <f t="shared" si="29"/>
        <v/>
      </c>
      <c r="BG16" s="93"/>
      <c r="BH16" s="169">
        <v>12</v>
      </c>
      <c r="BI16" s="174">
        <v>755100</v>
      </c>
      <c r="BJ16" s="172">
        <f t="shared" si="24"/>
        <v>10163900</v>
      </c>
      <c r="BK16" s="368"/>
      <c r="BL16" s="93"/>
      <c r="BM16" s="93"/>
      <c r="BN16" s="93"/>
      <c r="BO16" s="93"/>
    </row>
    <row r="17" spans="1:63" ht="33" customHeight="1">
      <c r="A17" s="176" t="s">
        <v>70</v>
      </c>
      <c r="B17" s="390">
        <f>SUM(B5:B16)</f>
        <v>10004300</v>
      </c>
      <c r="C17" s="178">
        <f>B17</f>
        <v>10004300</v>
      </c>
      <c r="D17" s="177">
        <f>SUM(D5:D16)</f>
        <v>9469200</v>
      </c>
      <c r="E17" s="178">
        <f>D17</f>
        <v>9469200</v>
      </c>
      <c r="F17" s="177">
        <f>SUM(F5:F16)</f>
        <v>2583600</v>
      </c>
      <c r="G17" s="178">
        <f>F17</f>
        <v>2583600</v>
      </c>
      <c r="H17" s="177">
        <f>SUM(H5:H16)</f>
        <v>3274300</v>
      </c>
      <c r="I17" s="178">
        <f>H17</f>
        <v>3274300</v>
      </c>
      <c r="J17" s="177">
        <f>SUM(J5:J16)</f>
        <v>6774600</v>
      </c>
      <c r="K17" s="178">
        <f>J17</f>
        <v>6774600</v>
      </c>
      <c r="L17" s="177">
        <f>SUM(L5:L16)</f>
        <v>8532600</v>
      </c>
      <c r="M17" s="178">
        <f>L17</f>
        <v>8532600</v>
      </c>
      <c r="N17" s="177">
        <f>SUM(N5:N16)</f>
        <v>752300</v>
      </c>
      <c r="O17" s="178">
        <f>N17</f>
        <v>752300</v>
      </c>
      <c r="P17" s="391">
        <f>(D17/B17*100)-100</f>
        <v>-5.348700058974643</v>
      </c>
      <c r="Q17" s="392">
        <f>(E17/C17*100)-100</f>
        <v>-5.348700058974643</v>
      </c>
      <c r="R17" s="100" t="s">
        <v>71</v>
      </c>
      <c r="S17" s="101">
        <f>(G17/E17*100)-100</f>
        <v>-72.715752122671404</v>
      </c>
      <c r="T17" s="102" t="s">
        <v>72</v>
      </c>
      <c r="U17" s="101">
        <f>(I17/G17*100)-100</f>
        <v>26.734014553336436</v>
      </c>
      <c r="V17" s="102" t="s">
        <v>72</v>
      </c>
      <c r="W17" s="101">
        <f>(K17/I17*100)-100</f>
        <v>106.90223864642823</v>
      </c>
      <c r="X17" s="102" t="s">
        <v>72</v>
      </c>
      <c r="Y17" s="350">
        <f>IF(M17&gt;0,(M17/K17*100)-100,"")</f>
        <v>25.949871579133827</v>
      </c>
      <c r="Z17" s="104" t="s">
        <v>72</v>
      </c>
      <c r="AA17" s="350">
        <f>IF(O17&gt;0,(O17/M17*100)-100,"")</f>
        <v>-91.183226683543111</v>
      </c>
      <c r="AB17" s="104" t="s">
        <v>72</v>
      </c>
      <c r="AC17" s="350">
        <f>IF(O17&gt;0,(O17/E17*100)-100,"")</f>
        <v>-92.055295061884848</v>
      </c>
      <c r="AD17" s="176" t="s">
        <v>70</v>
      </c>
      <c r="AE17" s="181">
        <f>SUM(AE5:AE16)</f>
        <v>9847700</v>
      </c>
      <c r="AF17" s="178">
        <f>AE17</f>
        <v>9847700</v>
      </c>
      <c r="AG17" s="181">
        <f>SUM(AG5:AG16)</f>
        <v>10163900</v>
      </c>
      <c r="AH17" s="178">
        <f>AG17</f>
        <v>10163900</v>
      </c>
      <c r="AI17" s="179">
        <v>3736600</v>
      </c>
      <c r="AJ17" s="180">
        <v>3736600</v>
      </c>
      <c r="AK17" s="181">
        <v>3016800</v>
      </c>
      <c r="AL17" s="178">
        <v>3016800</v>
      </c>
      <c r="AM17" s="181">
        <v>5697800</v>
      </c>
      <c r="AN17" s="178">
        <v>5697800</v>
      </c>
      <c r="AO17" s="181">
        <f>SUM(AO5:AO16)</f>
        <v>8235400</v>
      </c>
      <c r="AP17" s="178">
        <f>AO17</f>
        <v>8235400</v>
      </c>
      <c r="AQ17" s="181">
        <f>SUM(AQ5:AQ16)</f>
        <v>2945800</v>
      </c>
      <c r="AR17" s="178">
        <f>AQ17</f>
        <v>2945800</v>
      </c>
      <c r="AS17" s="102" t="s">
        <v>72</v>
      </c>
      <c r="AT17" s="101">
        <f>(AH17/AF17*100)-100</f>
        <v>3.210902038039336</v>
      </c>
      <c r="AU17" s="102" t="s">
        <v>72</v>
      </c>
      <c r="AV17" s="103">
        <f>(AJ17/AH17*100)-100</f>
        <v>-63.236552898001754</v>
      </c>
      <c r="AW17" s="102" t="s">
        <v>72</v>
      </c>
      <c r="AX17" s="103">
        <f>(AL17/AJ17*100)-100</f>
        <v>-19.263501578975536</v>
      </c>
      <c r="AY17" s="102" t="s">
        <v>72</v>
      </c>
      <c r="AZ17" s="103">
        <f>(AN17/AL17*100)-100</f>
        <v>88.869000265181654</v>
      </c>
      <c r="BA17" s="102" t="s">
        <v>72</v>
      </c>
      <c r="BB17" s="98">
        <f t="shared" si="3"/>
        <v>44.536487767208399</v>
      </c>
      <c r="BC17" s="104" t="s">
        <v>93</v>
      </c>
      <c r="BD17" s="266">
        <f t="shared" si="27"/>
        <v>-64.230031328168636</v>
      </c>
      <c r="BE17" s="104" t="s">
        <v>93</v>
      </c>
      <c r="BF17" s="266">
        <f t="shared" si="29"/>
        <v>-71.0170308641368</v>
      </c>
      <c r="BH17" s="176" t="s">
        <v>70</v>
      </c>
      <c r="BI17" s="179">
        <f>SUM(BI5:BI16)</f>
        <v>10163900</v>
      </c>
      <c r="BJ17" s="180">
        <f>BI17</f>
        <v>10163900</v>
      </c>
      <c r="BK17" s="366"/>
    </row>
    <row r="18" spans="1:63" ht="24" customHeight="1">
      <c r="A18" s="105"/>
      <c r="B18" s="105"/>
      <c r="C18" s="105"/>
      <c r="D18" s="106" t="s">
        <v>88</v>
      </c>
      <c r="E18" s="106"/>
      <c r="F18" s="106"/>
      <c r="G18" s="106"/>
      <c r="H18" s="87"/>
      <c r="I18" s="87"/>
      <c r="J18" s="87"/>
      <c r="K18" s="87"/>
      <c r="L18" s="87"/>
      <c r="M18" s="87"/>
      <c r="N18" s="87"/>
      <c r="O18" s="87"/>
      <c r="P18" s="387"/>
      <c r="Q18" s="87"/>
      <c r="R18" s="87"/>
      <c r="S18" s="87"/>
      <c r="T18" s="87"/>
      <c r="U18" s="87"/>
      <c r="V18" s="87"/>
      <c r="W18" s="87"/>
      <c r="X18" s="87"/>
      <c r="Y18" s="87"/>
      <c r="Z18" s="87"/>
      <c r="AA18" s="87"/>
      <c r="AB18" s="87"/>
      <c r="AC18" s="387"/>
      <c r="AD18" s="87"/>
      <c r="AE18" s="87"/>
      <c r="AF18" s="87"/>
      <c r="AG18" s="87"/>
      <c r="AH18" s="87"/>
      <c r="AI18" s="87"/>
      <c r="AJ18" s="87"/>
      <c r="AK18" s="87"/>
      <c r="AL18" s="87"/>
      <c r="AM18" s="87"/>
      <c r="AN18" s="87"/>
      <c r="AO18" s="87"/>
      <c r="AP18" s="87"/>
      <c r="AQ18" s="87"/>
      <c r="AR18" s="87"/>
      <c r="AS18" s="87"/>
      <c r="AT18" s="87"/>
      <c r="AU18" s="87"/>
      <c r="AV18" s="87"/>
      <c r="AW18" s="88"/>
      <c r="AX18" s="87"/>
      <c r="AY18" s="88"/>
      <c r="AZ18" s="87"/>
      <c r="BA18" s="88"/>
      <c r="BB18" s="87"/>
      <c r="BC18" s="88"/>
      <c r="BD18" s="87"/>
      <c r="BE18" s="88"/>
      <c r="BF18" s="87"/>
    </row>
    <row r="19" spans="1:63" ht="24" customHeight="1">
      <c r="A19" s="105"/>
      <c r="B19" s="105"/>
      <c r="C19" s="105"/>
      <c r="D19" s="106"/>
      <c r="E19" s="106"/>
      <c r="F19" s="106"/>
      <c r="G19" s="106"/>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8"/>
      <c r="AX19" s="87"/>
      <c r="AY19" s="87"/>
      <c r="AZ19" s="87"/>
      <c r="BA19" s="87"/>
      <c r="BB19" s="87"/>
      <c r="BC19" s="87"/>
      <c r="BD19" s="87"/>
      <c r="BE19" s="87"/>
      <c r="BF19" s="87"/>
    </row>
    <row r="20" spans="1:63" ht="38.25" customHeight="1">
      <c r="A20" s="87"/>
      <c r="B20" s="87"/>
      <c r="C20" s="87"/>
      <c r="D20" s="106"/>
      <c r="E20" s="106"/>
      <c r="F20" s="106"/>
      <c r="G20" s="106"/>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row>
    <row r="21" spans="1:63" ht="38.25" customHeight="1">
      <c r="A21" s="87"/>
      <c r="B21" s="87"/>
      <c r="C21" s="87"/>
      <c r="D21" s="106"/>
      <c r="E21" s="106"/>
      <c r="F21" s="106"/>
      <c r="G21" s="106"/>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row>
    <row r="22" spans="1:63" ht="38.25" customHeight="1">
      <c r="A22" s="87"/>
      <c r="B22" s="87"/>
      <c r="C22" s="87"/>
      <c r="D22" s="106"/>
      <c r="E22" s="106"/>
      <c r="F22" s="106"/>
      <c r="G22" s="106"/>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row>
    <row r="23" spans="1:63" ht="38.25" customHeight="1">
      <c r="A23" s="87"/>
      <c r="B23" s="87"/>
      <c r="C23" s="87"/>
      <c r="D23" s="106"/>
      <c r="E23" s="106"/>
      <c r="F23" s="106"/>
      <c r="G23" s="106"/>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row>
    <row r="24" spans="1:63" ht="38.25" customHeight="1">
      <c r="A24" s="87"/>
      <c r="B24" s="87"/>
      <c r="C24" s="87"/>
      <c r="D24" s="106"/>
      <c r="E24" s="106"/>
      <c r="F24" s="106"/>
      <c r="G24" s="106"/>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row>
    <row r="25" spans="1:63" ht="38.25" customHeight="1">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row>
    <row r="26" spans="1:63" ht="38.25" customHeight="1">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row>
    <row r="27" spans="1:63" ht="38.25" customHeight="1">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row>
    <row r="28" spans="1:63" ht="38.25" customHeight="1">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row>
    <row r="29" spans="1:63" ht="38.25" customHeight="1">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row>
    <row r="30" spans="1:63" ht="38.25" customHeight="1">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row>
    <row r="31" spans="1:63" ht="38.25" customHeight="1">
      <c r="A31" s="87"/>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row>
    <row r="32" spans="1:63" ht="38.25" customHeight="1">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row>
    <row r="33" s="87" customFormat="1" ht="38.25" customHeight="1"/>
    <row r="34" s="87" customFormat="1" ht="38.25" customHeight="1"/>
    <row r="35" s="87" customFormat="1" ht="38.25" customHeight="1"/>
    <row r="36" s="87" customFormat="1" ht="38.25" customHeight="1"/>
    <row r="37" s="87" customFormat="1" ht="38.25" customHeight="1"/>
    <row r="38" s="87" customFormat="1" ht="38.25" customHeight="1"/>
    <row r="39" s="87" customFormat="1" ht="38.25" customHeight="1"/>
    <row r="40" s="87" customFormat="1" ht="38.25" customHeight="1"/>
    <row r="41" s="87" customFormat="1" ht="38.25" customHeight="1"/>
    <row r="42" s="87" customFormat="1" ht="38.25" customHeight="1"/>
    <row r="43" s="87" customFormat="1" ht="38.25" customHeight="1"/>
    <row r="44" s="87" customFormat="1" ht="38.25" customHeight="1"/>
    <row r="45" s="87" customFormat="1" ht="38.25" customHeight="1"/>
    <row r="46" s="87" customFormat="1" ht="38.25" customHeight="1"/>
    <row r="47" s="87" customFormat="1" ht="38.25" customHeight="1"/>
    <row r="48" s="87" customFormat="1" ht="38.25" customHeight="1"/>
    <row r="49" s="87" customFormat="1" ht="38.25" customHeight="1"/>
    <row r="50" s="87" customFormat="1" ht="38.25" customHeight="1"/>
    <row r="51" s="87" customFormat="1" ht="38.25" customHeight="1"/>
    <row r="52" s="87" customFormat="1" ht="38.25" customHeight="1"/>
    <row r="53" s="87" customFormat="1" ht="38.25" customHeight="1"/>
    <row r="54" s="87" customFormat="1" ht="38.25" customHeight="1"/>
    <row r="55" s="87" customFormat="1" ht="38.25" customHeight="1"/>
    <row r="56" s="87" customFormat="1" ht="38.25" customHeight="1"/>
    <row r="57" s="87" customFormat="1" ht="38.25" customHeight="1"/>
    <row r="58" s="87" customFormat="1" ht="38.25" customHeight="1"/>
    <row r="59" s="87" customFormat="1" ht="38.25" customHeight="1"/>
    <row r="60" s="87" customFormat="1" ht="38.25" customHeight="1"/>
    <row r="61" s="87" customFormat="1" ht="38.25" customHeight="1"/>
    <row r="62" s="87" customFormat="1" ht="38.25" customHeight="1"/>
    <row r="63" s="87" customFormat="1" ht="38.25" customHeight="1"/>
    <row r="64" s="87" customFormat="1" ht="38.25" customHeight="1"/>
    <row r="65" s="87" customFormat="1" ht="38.25" customHeight="1"/>
    <row r="66" s="87" customFormat="1" ht="38.25" customHeight="1"/>
    <row r="67" s="87" customFormat="1" ht="38.25" customHeight="1"/>
    <row r="68" s="87" customFormat="1" ht="38.25" customHeight="1"/>
    <row r="69" s="87" customFormat="1" ht="38.25" customHeight="1"/>
    <row r="70" s="87" customFormat="1" ht="38.25" customHeight="1"/>
    <row r="71" s="87" customFormat="1" ht="38.25" customHeight="1"/>
    <row r="72" s="87" customFormat="1" ht="38.25" customHeight="1"/>
    <row r="73" s="87" customFormat="1" ht="38.25" customHeight="1"/>
    <row r="74" s="87" customFormat="1" ht="38.25" customHeight="1"/>
    <row r="75" s="87" customFormat="1" ht="38.25" customHeight="1"/>
    <row r="76" s="87" customFormat="1" ht="38.25" customHeight="1"/>
    <row r="77" s="87" customFormat="1" ht="38.25" customHeight="1"/>
  </sheetData>
  <mergeCells count="25">
    <mergeCell ref="A1:Y1"/>
    <mergeCell ref="AD1:BB1"/>
    <mergeCell ref="Y2:AC2"/>
    <mergeCell ref="AX2:BF2"/>
    <mergeCell ref="Z3:AA3"/>
    <mergeCell ref="AB3:AC3"/>
    <mergeCell ref="AU3:AV3"/>
    <mergeCell ref="AW3:AX3"/>
    <mergeCell ref="AY3:AZ3"/>
    <mergeCell ref="BA3:BB3"/>
    <mergeCell ref="BC3:BD3"/>
    <mergeCell ref="BE3:BF3"/>
    <mergeCell ref="B3:C3"/>
    <mergeCell ref="D3:E3"/>
    <mergeCell ref="F3:G3"/>
    <mergeCell ref="H3:I3"/>
    <mergeCell ref="T3:U3"/>
    <mergeCell ref="V3:W3"/>
    <mergeCell ref="X3:Y3"/>
    <mergeCell ref="AS3:AT3"/>
    <mergeCell ref="J3:K3"/>
    <mergeCell ref="L3:M3"/>
    <mergeCell ref="N3:O3"/>
    <mergeCell ref="P3:Q3"/>
    <mergeCell ref="R3:S3"/>
  </mergeCells>
  <phoneticPr fontId="2"/>
  <conditionalFormatting sqref="L5:N5">
    <cfRule type="expression" dxfId="61" priority="37">
      <formula>AND(NOT(L5=""),L6="")</formula>
    </cfRule>
  </conditionalFormatting>
  <conditionalFormatting sqref="L7:O15 L6:M6">
    <cfRule type="expression" dxfId="60" priority="36">
      <formula>AND(NOT(L6=""),L7="")</formula>
    </cfRule>
  </conditionalFormatting>
  <conditionalFormatting sqref="X5:AA5 Z6:AA6">
    <cfRule type="expression" dxfId="59" priority="35">
      <formula>AND(NOT(X5=""),X6="")</formula>
    </cfRule>
  </conditionalFormatting>
  <conditionalFormatting sqref="X7:AA15 X6:Y6">
    <cfRule type="expression" dxfId="58" priority="34">
      <formula>AND(NOT(X6=""),X7="")</formula>
    </cfRule>
  </conditionalFormatting>
  <conditionalFormatting sqref="N16:O16">
    <cfRule type="expression" dxfId="57" priority="33">
      <formula>NOT(N16="")</formula>
    </cfRule>
  </conditionalFormatting>
  <conditionalFormatting sqref="X16:AA16">
    <cfRule type="expression" dxfId="56" priority="32">
      <formula>"not($R$16="""")"</formula>
    </cfRule>
  </conditionalFormatting>
  <conditionalFormatting sqref="BA5:BB5">
    <cfRule type="expression" dxfId="55" priority="31">
      <formula>AND(NOT(BA5=""),BA6="")</formula>
    </cfRule>
  </conditionalFormatting>
  <conditionalFormatting sqref="BA6:BB15">
    <cfRule type="expression" dxfId="54" priority="30">
      <formula>AND(NOT(BA6=""),BA7="")</formula>
    </cfRule>
  </conditionalFormatting>
  <conditionalFormatting sqref="BA16:BB16 BB17">
    <cfRule type="expression" dxfId="53" priority="29">
      <formula>"not($al$16="""")"</formula>
    </cfRule>
  </conditionalFormatting>
  <conditionalFormatting sqref="L4:O4">
    <cfRule type="expression" dxfId="52" priority="28">
      <formula>$L$16=""</formula>
    </cfRule>
  </conditionalFormatting>
  <conditionalFormatting sqref="AQ5:AR5">
    <cfRule type="expression" dxfId="51" priority="27">
      <formula>AND(NOT(AQ5=""),AQ6="")</formula>
    </cfRule>
  </conditionalFormatting>
  <conditionalFormatting sqref="AQ6:AR9 AQ11:AR11 AR10 AQ13:AR15 AR12">
    <cfRule type="expression" dxfId="50" priority="26">
      <formula>AND(NOT(AQ6=""),AQ7="")</formula>
    </cfRule>
  </conditionalFormatting>
  <conditionalFormatting sqref="AQ16:AR16">
    <cfRule type="expression" dxfId="49" priority="25">
      <formula>NOT(AQ16="")</formula>
    </cfRule>
  </conditionalFormatting>
  <conditionalFormatting sqref="L3:O3">
    <cfRule type="expression" dxfId="48" priority="24">
      <formula>$L$16=""</formula>
    </cfRule>
  </conditionalFormatting>
  <conditionalFormatting sqref="AB6:AC16 AB5">
    <cfRule type="expression" dxfId="47" priority="23">
      <formula>AND(NOT(AB5=""),AB6="")</formula>
    </cfRule>
  </conditionalFormatting>
  <conditionalFormatting sqref="BC10:BD10">
    <cfRule type="expression" dxfId="46" priority="22">
      <formula>AND(NOT(BC10=""),BC11="")</formula>
    </cfRule>
  </conditionalFormatting>
  <conditionalFormatting sqref="BE10:BF10">
    <cfRule type="expression" dxfId="45" priority="21">
      <formula>AND(NOT(BE10=""),BE11="")</formula>
    </cfRule>
  </conditionalFormatting>
  <conditionalFormatting sqref="J5:K5">
    <cfRule type="expression" dxfId="44" priority="20">
      <formula>AND(NOT(J5=""),J6="")</formula>
    </cfRule>
  </conditionalFormatting>
  <conditionalFormatting sqref="J6:K15">
    <cfRule type="expression" dxfId="43" priority="19">
      <formula>AND(NOT(J6=""),J7="")</formula>
    </cfRule>
  </conditionalFormatting>
  <conditionalFormatting sqref="BC11:BF11">
    <cfRule type="expression" dxfId="42" priority="18">
      <formula>AND(NOT(BC11=""),BC12="")</formula>
    </cfRule>
  </conditionalFormatting>
  <conditionalFormatting sqref="BC12:BF16">
    <cfRule type="expression" dxfId="41" priority="17">
      <formula>AND(NOT(BC12=""),BC13="")</formula>
    </cfRule>
  </conditionalFormatting>
  <conditionalFormatting sqref="AM5">
    <cfRule type="expression" dxfId="40" priority="16">
      <formula>AND(NOT(AM5=""),AM6="")</formula>
    </cfRule>
  </conditionalFormatting>
  <conditionalFormatting sqref="AM6:AM15">
    <cfRule type="expression" dxfId="39" priority="15">
      <formula>AND(NOT(AM6=""),AM7="")</formula>
    </cfRule>
  </conditionalFormatting>
  <conditionalFormatting sqref="AO5">
    <cfRule type="expression" dxfId="38" priority="14">
      <formula>AND(NOT(AO5=""),AO6="")</formula>
    </cfRule>
  </conditionalFormatting>
  <conditionalFormatting sqref="AO6:AO15">
    <cfRule type="expression" dxfId="37" priority="13">
      <formula>AND(NOT(AO6=""),AO7="")</formula>
    </cfRule>
  </conditionalFormatting>
  <conditionalFormatting sqref="H5">
    <cfRule type="expression" dxfId="36" priority="12">
      <formula>AND(NOT(H5=""),H6="")</formula>
    </cfRule>
  </conditionalFormatting>
  <conditionalFormatting sqref="H6:H15">
    <cfRule type="expression" dxfId="35" priority="11">
      <formula>AND(NOT(H6=""),H7="")</formula>
    </cfRule>
  </conditionalFormatting>
  <conditionalFormatting sqref="I5">
    <cfRule type="expression" dxfId="34" priority="10">
      <formula>AND(NOT(I5=""),I6="")</formula>
    </cfRule>
  </conditionalFormatting>
  <conditionalFormatting sqref="I6:I15">
    <cfRule type="expression" dxfId="33" priority="9">
      <formula>AND(NOT(I6=""),I7="")</formula>
    </cfRule>
  </conditionalFormatting>
  <conditionalFormatting sqref="AQ10">
    <cfRule type="expression" dxfId="32" priority="8">
      <formula>AND(NOT(AQ10=""),AQ11="")</formula>
    </cfRule>
  </conditionalFormatting>
  <conditionalFormatting sqref="AQ12">
    <cfRule type="expression" dxfId="31" priority="7">
      <formula>AND(NOT(AQ12=""),AQ13="")</formula>
    </cfRule>
  </conditionalFormatting>
  <conditionalFormatting sqref="AP5">
    <cfRule type="expression" dxfId="30" priority="6">
      <formula>AND(NOT(AP5=""),AP6="")</formula>
    </cfRule>
  </conditionalFormatting>
  <conditionalFormatting sqref="AP6:AP15">
    <cfRule type="expression" dxfId="29" priority="5">
      <formula>AND(NOT(AP6=""),AP7="")</formula>
    </cfRule>
  </conditionalFormatting>
  <conditionalFormatting sqref="O6">
    <cfRule type="expression" dxfId="28" priority="4">
      <formula>NOT(O6="")</formula>
    </cfRule>
  </conditionalFormatting>
  <conditionalFormatting sqref="AC5">
    <cfRule type="expression" dxfId="27" priority="3">
      <formula>AND(NOT(AC5=""),AC6="")</formula>
    </cfRule>
  </conditionalFormatting>
  <conditionalFormatting sqref="AF6:AF16">
    <cfRule type="expression" dxfId="26" priority="2">
      <formula>AND(NOT(AF6=""),AF7="")</formula>
    </cfRule>
  </conditionalFormatting>
  <conditionalFormatting sqref="N6">
    <cfRule type="expression" dxfId="25" priority="1">
      <formula>AND(NOT(N6=""),N7="")</formula>
    </cfRule>
  </conditionalFormatting>
  <printOptions horizontalCentered="1"/>
  <pageMargins left="0.59055118110236227" right="0.59055118110236227" top="0.59055118110236227" bottom="0.59055118110236227" header="0.19685039370078741" footer="0.19685039370078741"/>
  <pageSetup paperSize="9" scale="70" firstPageNumber="7" orientation="landscape" r:id="rId1"/>
  <headerFooter alignWithMargins="0"/>
  <colBreaks count="1" manualBreakCount="1">
    <brk id="29" max="1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5"/>
  <sheetViews>
    <sheetView showGridLines="0" showZeros="0" view="pageBreakPreview" zoomScale="70" zoomScaleNormal="40" zoomScaleSheetLayoutView="70" zoomScalePageLayoutView="40" workbookViewId="0">
      <selection activeCell="U25" sqref="U25"/>
    </sheetView>
  </sheetViews>
  <sheetFormatPr defaultColWidth="9" defaultRowHeight="12.5"/>
  <cols>
    <col min="1" max="1" width="11.26953125" style="110" customWidth="1"/>
    <col min="2" max="5" width="8.08984375" style="110" customWidth="1"/>
    <col min="6" max="6" width="9.08984375" style="110" bestFit="1" customWidth="1"/>
    <col min="7"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12.75" customHeight="1">
      <c r="A16" s="108"/>
      <c r="B16" s="109"/>
      <c r="C16" s="109"/>
      <c r="D16" s="109"/>
      <c r="E16" s="109"/>
      <c r="F16" s="109"/>
      <c r="G16" s="109"/>
      <c r="H16" s="109"/>
      <c r="I16" s="109"/>
      <c r="J16" s="109"/>
      <c r="K16" s="109"/>
      <c r="L16" s="109"/>
      <c r="M16" s="109"/>
      <c r="N16" s="109"/>
      <c r="Q16" s="108"/>
      <c r="R16" s="109"/>
      <c r="S16" s="109"/>
      <c r="T16" s="109"/>
      <c r="U16" s="109"/>
      <c r="V16" s="109"/>
      <c r="W16" s="109"/>
      <c r="X16" s="109"/>
      <c r="Y16" s="109"/>
      <c r="Z16" s="109"/>
      <c r="AA16" s="109"/>
      <c r="AB16" s="109"/>
      <c r="AC16" s="109"/>
      <c r="AD16" s="109"/>
    </row>
    <row r="17" spans="1:30" ht="18.75" customHeight="1">
      <c r="M17" s="111"/>
      <c r="N17" s="112" t="s">
        <v>73</v>
      </c>
      <c r="AC17" s="111"/>
      <c r="AD17" s="112" t="s">
        <v>73</v>
      </c>
    </row>
    <row r="18" spans="1:30" s="109" customFormat="1" ht="23.25" customHeight="1">
      <c r="A18" s="182"/>
      <c r="B18" s="187">
        <v>4</v>
      </c>
      <c r="C18" s="183">
        <v>5</v>
      </c>
      <c r="D18" s="183">
        <v>6</v>
      </c>
      <c r="E18" s="183">
        <v>7</v>
      </c>
      <c r="F18" s="183">
        <v>8</v>
      </c>
      <c r="G18" s="183">
        <v>9</v>
      </c>
      <c r="H18" s="183">
        <v>10</v>
      </c>
      <c r="I18" s="183">
        <v>11</v>
      </c>
      <c r="J18" s="183">
        <v>12</v>
      </c>
      <c r="K18" s="184">
        <v>1</v>
      </c>
      <c r="L18" s="184">
        <v>2</v>
      </c>
      <c r="M18" s="184">
        <v>3</v>
      </c>
      <c r="N18" s="185" t="s">
        <v>70</v>
      </c>
      <c r="O18" s="186"/>
      <c r="P18" s="186"/>
      <c r="Q18" s="182"/>
      <c r="R18" s="271">
        <v>1</v>
      </c>
      <c r="S18" s="183">
        <v>2</v>
      </c>
      <c r="T18" s="183">
        <v>3</v>
      </c>
      <c r="U18" s="183">
        <v>4</v>
      </c>
      <c r="V18" s="183">
        <v>5</v>
      </c>
      <c r="W18" s="183">
        <v>6</v>
      </c>
      <c r="X18" s="183">
        <v>7</v>
      </c>
      <c r="Y18" s="183">
        <v>8</v>
      </c>
      <c r="Z18" s="183">
        <v>9</v>
      </c>
      <c r="AA18" s="184">
        <v>10</v>
      </c>
      <c r="AB18" s="184">
        <v>11</v>
      </c>
      <c r="AC18" s="184">
        <v>12</v>
      </c>
      <c r="AD18" s="185" t="s">
        <v>70</v>
      </c>
    </row>
    <row r="19" spans="1:30" s="109" customFormat="1" ht="23.25" customHeight="1">
      <c r="A19" s="158" t="s">
        <v>130</v>
      </c>
      <c r="B19" s="394">
        <v>833.2</v>
      </c>
      <c r="C19" s="395">
        <v>830.9</v>
      </c>
      <c r="D19" s="395">
        <v>809.7</v>
      </c>
      <c r="E19" s="395">
        <v>885.8</v>
      </c>
      <c r="F19" s="395">
        <v>1041.5</v>
      </c>
      <c r="G19" s="395">
        <v>801.5</v>
      </c>
      <c r="H19" s="395">
        <v>849.3</v>
      </c>
      <c r="I19" s="395">
        <v>795.2</v>
      </c>
      <c r="J19" s="395">
        <v>747.5</v>
      </c>
      <c r="K19" s="395">
        <v>753.5</v>
      </c>
      <c r="L19" s="395">
        <v>772.2</v>
      </c>
      <c r="M19" s="396">
        <v>884</v>
      </c>
      <c r="N19" s="285">
        <f t="shared" ref="N19" si="0">SUM(B19:M19)</f>
        <v>10004.300000000001</v>
      </c>
      <c r="O19" s="186"/>
      <c r="P19" s="186"/>
      <c r="Q19" s="397" t="s">
        <v>133</v>
      </c>
      <c r="R19" s="291">
        <v>704.3</v>
      </c>
      <c r="S19" s="188">
        <v>711.4</v>
      </c>
      <c r="T19" s="188">
        <v>837.4</v>
      </c>
      <c r="U19" s="188">
        <v>833.2</v>
      </c>
      <c r="V19" s="188">
        <v>830.9</v>
      </c>
      <c r="W19" s="188">
        <v>809.7</v>
      </c>
      <c r="X19" s="188">
        <v>885.8</v>
      </c>
      <c r="Y19" s="188">
        <v>1041.5</v>
      </c>
      <c r="Z19" s="188">
        <v>801.5</v>
      </c>
      <c r="AA19" s="189">
        <v>849.3</v>
      </c>
      <c r="AB19" s="188">
        <v>795.2</v>
      </c>
      <c r="AC19" s="189">
        <v>747.5</v>
      </c>
      <c r="AD19" s="285">
        <f t="shared" ref="AD19:AD24" si="1">SUM(R19:AC19)</f>
        <v>9847.7000000000007</v>
      </c>
    </row>
    <row r="20" spans="1:30" s="109" customFormat="1" ht="23.25" customHeight="1">
      <c r="A20" s="158" t="s">
        <v>117</v>
      </c>
      <c r="B20" s="198">
        <v>851.4</v>
      </c>
      <c r="C20" s="188">
        <v>834.9</v>
      </c>
      <c r="D20" s="188">
        <v>868.2</v>
      </c>
      <c r="E20" s="188">
        <v>963.6</v>
      </c>
      <c r="F20" s="188">
        <v>1021.2</v>
      </c>
      <c r="G20" s="188">
        <v>809.3</v>
      </c>
      <c r="H20" s="188">
        <v>851.3</v>
      </c>
      <c r="I20" s="188">
        <v>799.2</v>
      </c>
      <c r="J20" s="188">
        <v>755.1</v>
      </c>
      <c r="K20" s="189">
        <v>727.8</v>
      </c>
      <c r="L20" s="189">
        <v>590.9</v>
      </c>
      <c r="M20" s="189">
        <v>396.3</v>
      </c>
      <c r="N20" s="285">
        <f t="shared" ref="N20:N25" si="2">SUM(B20:M20)</f>
        <v>9469.1999999999989</v>
      </c>
      <c r="O20" s="186"/>
      <c r="P20" s="186"/>
      <c r="Q20" s="192" t="s">
        <v>137</v>
      </c>
      <c r="R20" s="292">
        <v>753.5</v>
      </c>
      <c r="S20" s="194">
        <v>772.2</v>
      </c>
      <c r="T20" s="193">
        <v>884</v>
      </c>
      <c r="U20" s="193">
        <v>851.4</v>
      </c>
      <c r="V20" s="193">
        <v>834.9</v>
      </c>
      <c r="W20" s="193">
        <v>868.2</v>
      </c>
      <c r="X20" s="193">
        <v>963.6</v>
      </c>
      <c r="Y20" s="300">
        <v>1021.2</v>
      </c>
      <c r="Z20" s="193">
        <v>809.3</v>
      </c>
      <c r="AA20" s="194">
        <v>851.3</v>
      </c>
      <c r="AB20" s="194">
        <v>799.2</v>
      </c>
      <c r="AC20" s="194">
        <v>755.1</v>
      </c>
      <c r="AD20" s="285">
        <f t="shared" si="1"/>
        <v>10163.900000000001</v>
      </c>
    </row>
    <row r="21" spans="1:30" s="109" customFormat="1" ht="23.25" customHeight="1">
      <c r="A21" s="159" t="s">
        <v>118</v>
      </c>
      <c r="B21" s="228">
        <v>77.3</v>
      </c>
      <c r="C21" s="193">
        <v>44</v>
      </c>
      <c r="D21" s="193">
        <v>144.1</v>
      </c>
      <c r="E21" s="193">
        <v>277.3</v>
      </c>
      <c r="F21" s="193">
        <v>202.8</v>
      </c>
      <c r="G21" s="193">
        <v>227.6</v>
      </c>
      <c r="H21" s="193">
        <v>341.2</v>
      </c>
      <c r="I21" s="193">
        <v>381.1</v>
      </c>
      <c r="J21" s="193">
        <v>326.2</v>
      </c>
      <c r="K21" s="194">
        <v>144</v>
      </c>
      <c r="L21" s="194">
        <v>118.8</v>
      </c>
      <c r="M21" s="194">
        <v>299.2</v>
      </c>
      <c r="N21" s="285">
        <f t="shared" si="2"/>
        <v>2583.6000000000004</v>
      </c>
      <c r="O21" s="186"/>
      <c r="P21" s="186"/>
      <c r="Q21" s="192" t="s">
        <v>138</v>
      </c>
      <c r="R21" s="291">
        <v>727.8</v>
      </c>
      <c r="S21" s="188">
        <v>590.9</v>
      </c>
      <c r="T21" s="188">
        <v>396.3</v>
      </c>
      <c r="U21" s="188">
        <v>77.3</v>
      </c>
      <c r="V21" s="188">
        <v>44</v>
      </c>
      <c r="W21" s="188">
        <v>144.1</v>
      </c>
      <c r="X21" s="188">
        <v>277.3</v>
      </c>
      <c r="Y21" s="188">
        <v>202.8</v>
      </c>
      <c r="Z21" s="188">
        <v>227.6</v>
      </c>
      <c r="AA21" s="189">
        <v>341.2</v>
      </c>
      <c r="AB21" s="189">
        <v>381.1</v>
      </c>
      <c r="AC21" s="189">
        <v>326.2</v>
      </c>
      <c r="AD21" s="285">
        <f t="shared" si="1"/>
        <v>3736.5999999999995</v>
      </c>
    </row>
    <row r="22" spans="1:30" s="109" customFormat="1" ht="23" customHeight="1">
      <c r="A22" s="159" t="s">
        <v>119</v>
      </c>
      <c r="B22" s="198">
        <v>262.60000000000002</v>
      </c>
      <c r="C22" s="188">
        <v>195.2</v>
      </c>
      <c r="D22" s="188">
        <v>162.9</v>
      </c>
      <c r="E22" s="193">
        <v>250.4</v>
      </c>
      <c r="F22" s="300">
        <v>288.2</v>
      </c>
      <c r="G22" s="188">
        <v>204.9</v>
      </c>
      <c r="H22" s="188">
        <v>299</v>
      </c>
      <c r="I22" s="188">
        <v>368</v>
      </c>
      <c r="J22" s="188">
        <v>423.6</v>
      </c>
      <c r="K22" s="189">
        <v>224.6</v>
      </c>
      <c r="L22" s="189">
        <v>179.2</v>
      </c>
      <c r="M22" s="189">
        <v>415.7</v>
      </c>
      <c r="N22" s="285">
        <f t="shared" si="2"/>
        <v>3274.2999999999997</v>
      </c>
      <c r="O22" s="186"/>
      <c r="P22" s="186"/>
      <c r="Q22" s="192" t="s">
        <v>139</v>
      </c>
      <c r="R22" s="291">
        <v>144</v>
      </c>
      <c r="S22" s="188">
        <v>118.8</v>
      </c>
      <c r="T22" s="188">
        <v>299.2</v>
      </c>
      <c r="U22" s="188">
        <v>262.60000000000002</v>
      </c>
      <c r="V22" s="188">
        <v>195.2</v>
      </c>
      <c r="W22" s="188">
        <v>162.9</v>
      </c>
      <c r="X22" s="188">
        <v>250.4</v>
      </c>
      <c r="Y22" s="188">
        <v>288.2</v>
      </c>
      <c r="Z22" s="188">
        <v>204.9</v>
      </c>
      <c r="AA22" s="189">
        <v>299</v>
      </c>
      <c r="AB22" s="189">
        <v>368</v>
      </c>
      <c r="AC22" s="189">
        <v>423.6</v>
      </c>
      <c r="AD22" s="285">
        <f t="shared" si="1"/>
        <v>3016.8</v>
      </c>
    </row>
    <row r="23" spans="1:30" s="109" customFormat="1" ht="23.25" customHeight="1">
      <c r="A23" s="159" t="s">
        <v>111</v>
      </c>
      <c r="B23" s="228">
        <v>409</v>
      </c>
      <c r="C23" s="193">
        <v>396.8</v>
      </c>
      <c r="D23" s="193">
        <v>448.5</v>
      </c>
      <c r="E23" s="193">
        <v>607.79999999999995</v>
      </c>
      <c r="F23" s="193">
        <v>640.79999999999995</v>
      </c>
      <c r="G23" s="193">
        <v>494.7</v>
      </c>
      <c r="H23" s="193">
        <v>630.70000000000005</v>
      </c>
      <c r="I23" s="193">
        <v>615</v>
      </c>
      <c r="J23" s="193">
        <v>635</v>
      </c>
      <c r="K23" s="193">
        <v>532.20000000000005</v>
      </c>
      <c r="L23" s="193">
        <v>597.9</v>
      </c>
      <c r="M23" s="328">
        <v>766.2</v>
      </c>
      <c r="N23" s="285">
        <f t="shared" si="2"/>
        <v>6774.5999999999985</v>
      </c>
      <c r="O23" s="186"/>
      <c r="P23" s="186"/>
      <c r="Q23" s="192" t="s">
        <v>140</v>
      </c>
      <c r="R23" s="291">
        <v>224.6</v>
      </c>
      <c r="S23" s="188">
        <v>179.2</v>
      </c>
      <c r="T23" s="188">
        <v>415.7</v>
      </c>
      <c r="U23" s="188">
        <v>409</v>
      </c>
      <c r="V23" s="188">
        <v>396.8</v>
      </c>
      <c r="W23" s="188">
        <v>448.5</v>
      </c>
      <c r="X23" s="188">
        <v>607.79999999999995</v>
      </c>
      <c r="Y23" s="188">
        <v>640.79999999999995</v>
      </c>
      <c r="Z23" s="188">
        <v>494.7</v>
      </c>
      <c r="AA23" s="189">
        <v>630.70000000000005</v>
      </c>
      <c r="AB23" s="188">
        <v>615</v>
      </c>
      <c r="AC23" s="189">
        <v>635</v>
      </c>
      <c r="AD23" s="285">
        <f t="shared" si="1"/>
        <v>5697.8</v>
      </c>
    </row>
    <row r="24" spans="1:30" s="109" customFormat="1" ht="23" customHeight="1">
      <c r="A24" s="375" t="s">
        <v>114</v>
      </c>
      <c r="B24" s="228">
        <v>669.8</v>
      </c>
      <c r="C24" s="193">
        <v>645.20000000000005</v>
      </c>
      <c r="D24" s="193">
        <v>663.4</v>
      </c>
      <c r="E24" s="193">
        <v>778.8</v>
      </c>
      <c r="F24" s="193">
        <v>728.6</v>
      </c>
      <c r="G24" s="193">
        <v>710.1</v>
      </c>
      <c r="H24" s="193">
        <v>788.3</v>
      </c>
      <c r="I24" s="193">
        <v>688.2</v>
      </c>
      <c r="J24" s="193">
        <v>666.7</v>
      </c>
      <c r="K24" s="193">
        <v>629.20000000000005</v>
      </c>
      <c r="L24" s="193">
        <v>719.2</v>
      </c>
      <c r="M24" s="328">
        <v>845.1</v>
      </c>
      <c r="N24" s="286">
        <f t="shared" si="2"/>
        <v>8532.5999999999985</v>
      </c>
      <c r="O24" s="186"/>
      <c r="P24" s="186"/>
      <c r="Q24" s="192" t="s">
        <v>141</v>
      </c>
      <c r="R24" s="292">
        <v>532.20000000000005</v>
      </c>
      <c r="S24" s="194">
        <v>597.9</v>
      </c>
      <c r="T24" s="193">
        <v>766.2</v>
      </c>
      <c r="U24" s="193">
        <v>669.8</v>
      </c>
      <c r="V24" s="193">
        <v>645.20000000000005</v>
      </c>
      <c r="W24" s="193">
        <v>663.4</v>
      </c>
      <c r="X24" s="193">
        <v>778.8</v>
      </c>
      <c r="Y24" s="300">
        <v>728.6</v>
      </c>
      <c r="Z24" s="193">
        <v>710.1</v>
      </c>
      <c r="AA24" s="194">
        <v>788.3</v>
      </c>
      <c r="AB24" s="194">
        <v>688.2</v>
      </c>
      <c r="AC24" s="194">
        <v>666.7</v>
      </c>
      <c r="AD24" s="286">
        <f t="shared" si="1"/>
        <v>8235.4000000000015</v>
      </c>
    </row>
    <row r="25" spans="1:30" s="109" customFormat="1" ht="23.25" customHeight="1">
      <c r="A25" s="326" t="s">
        <v>127</v>
      </c>
      <c r="B25" s="376">
        <v>752.3</v>
      </c>
      <c r="C25" s="267"/>
      <c r="D25" s="327"/>
      <c r="E25" s="327"/>
      <c r="F25" s="327"/>
      <c r="G25" s="327"/>
      <c r="H25" s="327"/>
      <c r="I25" s="327"/>
      <c r="J25" s="327"/>
      <c r="K25" s="327"/>
      <c r="L25" s="327"/>
      <c r="M25" s="351"/>
      <c r="N25" s="287">
        <f t="shared" si="2"/>
        <v>752.3</v>
      </c>
      <c r="O25" s="186"/>
      <c r="P25" s="186"/>
      <c r="Q25" s="398" t="s">
        <v>142</v>
      </c>
      <c r="R25" s="321">
        <v>629.20000000000005</v>
      </c>
      <c r="S25" s="267">
        <v>719.2</v>
      </c>
      <c r="T25" s="267">
        <v>845.1</v>
      </c>
      <c r="U25" s="267">
        <v>752.3</v>
      </c>
      <c r="V25" s="267"/>
      <c r="W25" s="327" t="str">
        <f>IF(W18-[15]月報第１表!$K$21=0,[15]月報第１表!$C$8/1000,"")</f>
        <v/>
      </c>
      <c r="X25" s="267" t="str">
        <f>IF(X18-[15]月報第１表!$K$21=0,[15]月報第１表!$C$8/1000,"")</f>
        <v/>
      </c>
      <c r="Y25" s="327" t="str">
        <f>IF(Y18-[15]月報第１表!$K$21=0,[15]月報第１表!$C$8/1000,"")</f>
        <v/>
      </c>
      <c r="Z25" s="267" t="str">
        <f>IF(Z18-[15]月報第１表!$K$21=0,[15]月報第１表!$C$8/1000,"")</f>
        <v/>
      </c>
      <c r="AA25" s="267" t="str">
        <f>IF(AA18-[15]月報第１表!$K$21=0,[15]月報第１表!$C$8/1000,"")</f>
        <v/>
      </c>
      <c r="AB25" s="267" t="str">
        <f>IF(AB18-[15]月報第１表!$K$21=0,[15]月報第１表!$C$8/1000,"")</f>
        <v/>
      </c>
      <c r="AC25" s="195" t="str">
        <f>IF(AC18-[15]月報第１表!$K$21=0,[15]月報第１表!$C$8/1000,"")</f>
        <v/>
      </c>
      <c r="AD25" s="287">
        <f>SUM(R25:AC25)</f>
        <v>2945.8</v>
      </c>
    </row>
  </sheetData>
  <phoneticPr fontId="2"/>
  <conditionalFormatting sqref="B24">
    <cfRule type="expression" dxfId="24" priority="8">
      <formula>AND(NOT($B$24=""),$C$24="")</formula>
    </cfRule>
  </conditionalFormatting>
  <conditionalFormatting sqref="C24">
    <cfRule type="expression" dxfId="23" priority="7">
      <formula>AND(NOT(C$24=""),D$24="")</formula>
    </cfRule>
  </conditionalFormatting>
  <conditionalFormatting sqref="D24:L24">
    <cfRule type="expression" dxfId="22" priority="6">
      <formula>AND(NOT(D$24=""),E$24="")</formula>
    </cfRule>
  </conditionalFormatting>
  <conditionalFormatting sqref="AC25">
    <cfRule type="notContainsBlanks" dxfId="21" priority="5">
      <formula>LEN(TRIM(AC25))&gt;0</formula>
    </cfRule>
  </conditionalFormatting>
  <conditionalFormatting sqref="D25:L25">
    <cfRule type="expression" dxfId="20" priority="4">
      <formula>AND(NOT(D$24=""),E$24="")</formula>
    </cfRule>
  </conditionalFormatting>
  <conditionalFormatting sqref="M25">
    <cfRule type="notContainsBlanks" dxfId="19" priority="3">
      <formula>LEN(TRIM(M25))&gt;0</formula>
    </cfRule>
  </conditionalFormatting>
  <conditionalFormatting sqref="B25">
    <cfRule type="expression" dxfId="18" priority="2">
      <formula>AND(NOT(B$24=""),C$24="")</formula>
    </cfRule>
  </conditionalFormatting>
  <conditionalFormatting sqref="R25:AB25">
    <cfRule type="expression" dxfId="17" priority="9">
      <formula>AND(NOT(R$25=""),S$25="")</formula>
    </cfRule>
  </conditionalFormatting>
  <conditionalFormatting sqref="C25">
    <cfRule type="expression" dxfId="16" priority="1">
      <formula>AND(NOT(C$25=""),D$25="")</formula>
    </cfRule>
  </conditionalFormatting>
  <printOptions horizontalCentered="1"/>
  <pageMargins left="0.59055118110236227" right="0.59055118110236227" top="0.59055118110236227" bottom="0.59055118110236227" header="0.19685039370078741" footer="0.19685039370078741"/>
  <pageSetup paperSize="9" scale="91" firstPageNumber="9" orientation="landscape" r:id="rId1"/>
  <headerFooter alignWithMargins="0"/>
  <colBreaks count="1" manualBreakCount="1">
    <brk id="1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zoomScale="115" zoomScaleNormal="40" zoomScaleSheetLayoutView="115" zoomScalePageLayoutView="40" workbookViewId="0">
      <selection activeCell="U24" sqref="U24"/>
    </sheetView>
  </sheetViews>
  <sheetFormatPr defaultColWidth="9" defaultRowHeight="12.5"/>
  <cols>
    <col min="1" max="1" width="11.26953125" style="110" customWidth="1"/>
    <col min="2"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24.75" customHeight="1">
      <c r="A16" s="113"/>
      <c r="M16" s="111"/>
      <c r="N16" s="112" t="s">
        <v>73</v>
      </c>
      <c r="Q16" s="113"/>
      <c r="AC16" s="111"/>
      <c r="AD16" s="112" t="s">
        <v>73</v>
      </c>
    </row>
    <row r="17" spans="1:30" s="109" customFormat="1" ht="23.25" customHeight="1">
      <c r="A17" s="182"/>
      <c r="B17" s="187">
        <v>4</v>
      </c>
      <c r="C17" s="183">
        <v>5</v>
      </c>
      <c r="D17" s="183">
        <v>6</v>
      </c>
      <c r="E17" s="183">
        <v>7</v>
      </c>
      <c r="F17" s="183">
        <v>8</v>
      </c>
      <c r="G17" s="183">
        <v>9</v>
      </c>
      <c r="H17" s="183">
        <v>10</v>
      </c>
      <c r="I17" s="183">
        <v>11</v>
      </c>
      <c r="J17" s="183">
        <v>12</v>
      </c>
      <c r="K17" s="184">
        <v>1</v>
      </c>
      <c r="L17" s="184">
        <v>2</v>
      </c>
      <c r="M17" s="184">
        <v>3</v>
      </c>
      <c r="N17" s="185" t="s">
        <v>70</v>
      </c>
      <c r="O17" s="186"/>
      <c r="P17" s="186"/>
      <c r="Q17" s="182"/>
      <c r="R17" s="187">
        <v>1</v>
      </c>
      <c r="S17" s="183">
        <v>2</v>
      </c>
      <c r="T17" s="183">
        <v>3</v>
      </c>
      <c r="U17" s="183">
        <v>4</v>
      </c>
      <c r="V17" s="183">
        <v>5</v>
      </c>
      <c r="W17" s="183">
        <v>6</v>
      </c>
      <c r="X17" s="183">
        <v>7</v>
      </c>
      <c r="Y17" s="183">
        <v>8</v>
      </c>
      <c r="Z17" s="183">
        <v>9</v>
      </c>
      <c r="AA17" s="184">
        <v>10</v>
      </c>
      <c r="AB17" s="184">
        <v>11</v>
      </c>
      <c r="AC17" s="184">
        <v>12</v>
      </c>
      <c r="AD17" s="185" t="s">
        <v>70</v>
      </c>
    </row>
    <row r="18" spans="1:30" s="109" customFormat="1" ht="23.25" customHeight="1">
      <c r="A18" s="158" t="s">
        <v>143</v>
      </c>
      <c r="B18" s="228">
        <v>556.4</v>
      </c>
      <c r="C18" s="193">
        <v>514.6</v>
      </c>
      <c r="D18" s="193">
        <v>534.6</v>
      </c>
      <c r="E18" s="193">
        <v>593.29999999999995</v>
      </c>
      <c r="F18" s="193">
        <v>737.9</v>
      </c>
      <c r="G18" s="193">
        <v>571</v>
      </c>
      <c r="H18" s="193">
        <v>602.79999999999995</v>
      </c>
      <c r="I18" s="193">
        <v>604.1</v>
      </c>
      <c r="J18" s="193">
        <v>570.29999999999995</v>
      </c>
      <c r="K18" s="194">
        <v>523.70000000000005</v>
      </c>
      <c r="L18" s="194">
        <v>532.1</v>
      </c>
      <c r="M18" s="194">
        <v>657.4</v>
      </c>
      <c r="N18" s="190">
        <f>SUM(B18:M18)</f>
        <v>6998.2</v>
      </c>
      <c r="O18" s="186"/>
      <c r="P18" s="186"/>
      <c r="Q18" s="397" t="s">
        <v>133</v>
      </c>
      <c r="R18" s="198">
        <v>509.9</v>
      </c>
      <c r="S18" s="188">
        <v>516.6</v>
      </c>
      <c r="T18" s="399">
        <v>627.1</v>
      </c>
      <c r="U18" s="400">
        <v>556.4</v>
      </c>
      <c r="V18" s="193">
        <v>514.6</v>
      </c>
      <c r="W18" s="193">
        <v>534.6</v>
      </c>
      <c r="X18" s="193">
        <v>593.29999999999995</v>
      </c>
      <c r="Y18" s="193">
        <v>737.9</v>
      </c>
      <c r="Z18" s="193">
        <v>571</v>
      </c>
      <c r="AA18" s="193">
        <v>602.79999999999995</v>
      </c>
      <c r="AB18" s="193">
        <v>604.1</v>
      </c>
      <c r="AC18" s="193">
        <v>570.29999999999995</v>
      </c>
      <c r="AD18" s="190">
        <f t="shared" ref="AD18:AD24" si="0">SUM(R18:AC18)</f>
        <v>6938.6</v>
      </c>
    </row>
    <row r="19" spans="1:30" s="109" customFormat="1" ht="23.25" customHeight="1">
      <c r="A19" s="158" t="s">
        <v>94</v>
      </c>
      <c r="B19" s="198">
        <v>601.1</v>
      </c>
      <c r="C19" s="188">
        <v>566.5</v>
      </c>
      <c r="D19" s="188">
        <v>569.79999999999995</v>
      </c>
      <c r="E19" s="188">
        <v>660.8</v>
      </c>
      <c r="F19" s="188">
        <v>738.3</v>
      </c>
      <c r="G19" s="188">
        <v>590.6</v>
      </c>
      <c r="H19" s="188">
        <v>620.79999999999995</v>
      </c>
      <c r="I19" s="188">
        <v>600.1</v>
      </c>
      <c r="J19" s="188">
        <v>572.70000000000005</v>
      </c>
      <c r="K19" s="189">
        <v>534.29999999999995</v>
      </c>
      <c r="L19" s="189">
        <v>529.9</v>
      </c>
      <c r="M19" s="189">
        <v>393.9</v>
      </c>
      <c r="N19" s="190">
        <f>SUM(B19:M19)</f>
        <v>6978.7999999999993</v>
      </c>
      <c r="O19" s="186"/>
      <c r="P19" s="186"/>
      <c r="Q19" s="192" t="s">
        <v>134</v>
      </c>
      <c r="R19" s="194">
        <v>523.70000000000005</v>
      </c>
      <c r="S19" s="194">
        <v>532.1</v>
      </c>
      <c r="T19" s="193">
        <v>657.4</v>
      </c>
      <c r="U19" s="197">
        <v>601.1</v>
      </c>
      <c r="V19" s="188">
        <v>566.5</v>
      </c>
      <c r="W19" s="188">
        <v>569.79999999999995</v>
      </c>
      <c r="X19" s="188">
        <v>660.8</v>
      </c>
      <c r="Y19" s="188">
        <v>738.3</v>
      </c>
      <c r="Z19" s="188">
        <v>590.6</v>
      </c>
      <c r="AA19" s="188">
        <v>620.79999999999995</v>
      </c>
      <c r="AB19" s="188">
        <v>600.1</v>
      </c>
      <c r="AC19" s="188">
        <v>572.70000000000005</v>
      </c>
      <c r="AD19" s="190">
        <f t="shared" si="0"/>
        <v>7233.9000000000015</v>
      </c>
    </row>
    <row r="20" spans="1:30" s="109" customFormat="1" ht="23.25" customHeight="1">
      <c r="A20" s="158" t="s">
        <v>96</v>
      </c>
      <c r="B20" s="228">
        <v>77.3</v>
      </c>
      <c r="C20" s="193">
        <v>44</v>
      </c>
      <c r="D20" s="193">
        <v>144.1</v>
      </c>
      <c r="E20" s="193">
        <v>277.3</v>
      </c>
      <c r="F20" s="193">
        <v>202.8</v>
      </c>
      <c r="G20" s="193">
        <v>227.6</v>
      </c>
      <c r="H20" s="193">
        <v>341.2</v>
      </c>
      <c r="I20" s="193">
        <v>381.1</v>
      </c>
      <c r="J20" s="193">
        <v>326.2</v>
      </c>
      <c r="K20" s="194">
        <v>144</v>
      </c>
      <c r="L20" s="194">
        <v>118.8</v>
      </c>
      <c r="M20" s="194">
        <v>299.2</v>
      </c>
      <c r="N20" s="190">
        <f t="shared" ref="N20:N24" si="1">SUM(B20:M20)</f>
        <v>2583.6000000000004</v>
      </c>
      <c r="O20" s="186"/>
      <c r="P20" s="186"/>
      <c r="Q20" s="192" t="s">
        <v>97</v>
      </c>
      <c r="R20" s="197">
        <v>534.29999999999995</v>
      </c>
      <c r="S20" s="188">
        <v>529.9</v>
      </c>
      <c r="T20" s="188">
        <v>393.9</v>
      </c>
      <c r="U20" s="188">
        <v>77.3</v>
      </c>
      <c r="V20" s="188">
        <v>44</v>
      </c>
      <c r="W20" s="188">
        <v>144.1</v>
      </c>
      <c r="X20" s="188">
        <v>277.3</v>
      </c>
      <c r="Y20" s="188">
        <v>202.8</v>
      </c>
      <c r="Z20" s="188">
        <v>227.6</v>
      </c>
      <c r="AA20" s="189">
        <v>341.2</v>
      </c>
      <c r="AB20" s="189">
        <v>381.1</v>
      </c>
      <c r="AC20" s="189">
        <v>326.2</v>
      </c>
      <c r="AD20" s="190">
        <f t="shared" si="0"/>
        <v>3479.6999999999994</v>
      </c>
    </row>
    <row r="21" spans="1:30" s="109" customFormat="1" ht="23.25" customHeight="1">
      <c r="A21" s="159" t="s">
        <v>103</v>
      </c>
      <c r="B21" s="198">
        <v>262.60000000000002</v>
      </c>
      <c r="C21" s="188">
        <v>195.2</v>
      </c>
      <c r="D21" s="188">
        <v>162.9</v>
      </c>
      <c r="E21" s="188">
        <v>250.4</v>
      </c>
      <c r="F21" s="188">
        <v>288.2</v>
      </c>
      <c r="G21" s="188">
        <v>204.9</v>
      </c>
      <c r="H21" s="188">
        <v>299</v>
      </c>
      <c r="I21" s="188">
        <v>368</v>
      </c>
      <c r="J21" s="188">
        <v>423.6</v>
      </c>
      <c r="K21" s="189">
        <v>224.6</v>
      </c>
      <c r="L21" s="189">
        <v>179.2</v>
      </c>
      <c r="M21" s="189">
        <v>415.7</v>
      </c>
      <c r="N21" s="190">
        <f t="shared" si="1"/>
        <v>3274.2999999999997</v>
      </c>
      <c r="O21" s="186"/>
      <c r="P21" s="186"/>
      <c r="Q21" s="191" t="s">
        <v>98</v>
      </c>
      <c r="R21" s="198">
        <v>144</v>
      </c>
      <c r="S21" s="188">
        <v>118.8</v>
      </c>
      <c r="T21" s="188">
        <v>299.2</v>
      </c>
      <c r="U21" s="188">
        <v>262.60000000000002</v>
      </c>
      <c r="V21" s="188">
        <v>195.2</v>
      </c>
      <c r="W21" s="188">
        <v>162.9</v>
      </c>
      <c r="X21" s="188">
        <v>250.4</v>
      </c>
      <c r="Y21" s="188">
        <v>288.2</v>
      </c>
      <c r="Z21" s="188">
        <v>204.9</v>
      </c>
      <c r="AA21" s="189">
        <v>299</v>
      </c>
      <c r="AB21" s="189">
        <v>368</v>
      </c>
      <c r="AC21" s="189">
        <v>423.6</v>
      </c>
      <c r="AD21" s="190">
        <f t="shared" si="0"/>
        <v>3016.8</v>
      </c>
    </row>
    <row r="22" spans="1:30" s="109" customFormat="1" ht="23.25" customHeight="1">
      <c r="A22" s="159" t="s">
        <v>107</v>
      </c>
      <c r="B22" s="228">
        <v>409</v>
      </c>
      <c r="C22" s="193">
        <v>396.8</v>
      </c>
      <c r="D22" s="193">
        <v>448.5</v>
      </c>
      <c r="E22" s="193">
        <v>607.79999999999995</v>
      </c>
      <c r="F22" s="193">
        <v>640.70000000000005</v>
      </c>
      <c r="G22" s="193">
        <v>494.7</v>
      </c>
      <c r="H22" s="193">
        <v>628</v>
      </c>
      <c r="I22" s="193">
        <v>602.9</v>
      </c>
      <c r="J22" s="193">
        <v>602.20000000000005</v>
      </c>
      <c r="K22" s="194">
        <v>487.4</v>
      </c>
      <c r="L22" s="194">
        <v>554.5</v>
      </c>
      <c r="M22" s="194">
        <v>702</v>
      </c>
      <c r="N22" s="190">
        <f t="shared" si="1"/>
        <v>6574.4999999999991</v>
      </c>
      <c r="O22" s="186"/>
      <c r="P22" s="186"/>
      <c r="Q22" s="191" t="s">
        <v>106</v>
      </c>
      <c r="R22" s="198">
        <v>224.6</v>
      </c>
      <c r="S22" s="188">
        <v>179.2</v>
      </c>
      <c r="T22" s="188">
        <v>415.7</v>
      </c>
      <c r="U22" s="188">
        <v>409</v>
      </c>
      <c r="V22" s="188">
        <v>396.8</v>
      </c>
      <c r="W22" s="188">
        <v>448.5</v>
      </c>
      <c r="X22" s="188">
        <v>607.79999999999995</v>
      </c>
      <c r="Y22" s="188">
        <v>640.70000000000005</v>
      </c>
      <c r="Z22" s="188">
        <v>494.7</v>
      </c>
      <c r="AA22" s="189">
        <v>628</v>
      </c>
      <c r="AB22" s="189">
        <v>602.9</v>
      </c>
      <c r="AC22" s="189">
        <v>602.20000000000005</v>
      </c>
      <c r="AD22" s="190">
        <f t="shared" si="0"/>
        <v>5650.0999999999995</v>
      </c>
    </row>
    <row r="23" spans="1:30" s="109" customFormat="1" ht="24" customHeight="1">
      <c r="A23" s="374" t="s">
        <v>114</v>
      </c>
      <c r="B23" s="292">
        <v>603.1</v>
      </c>
      <c r="C23" s="193">
        <v>575.29999999999995</v>
      </c>
      <c r="D23" s="193">
        <v>585.70000000000005</v>
      </c>
      <c r="E23" s="193">
        <v>663.6</v>
      </c>
      <c r="F23" s="193">
        <v>632.20000000000005</v>
      </c>
      <c r="G23" s="193">
        <v>603.5</v>
      </c>
      <c r="H23" s="193">
        <v>672.9</v>
      </c>
      <c r="I23" s="193">
        <v>597.1</v>
      </c>
      <c r="J23" s="193">
        <v>571.5</v>
      </c>
      <c r="K23" s="193">
        <v>508.8</v>
      </c>
      <c r="L23" s="193">
        <v>574.4</v>
      </c>
      <c r="M23" s="194">
        <v>681</v>
      </c>
      <c r="N23" s="370">
        <f t="shared" si="1"/>
        <v>7269.1</v>
      </c>
      <c r="O23" s="186"/>
      <c r="P23" s="186"/>
      <c r="Q23" s="192" t="s">
        <v>120</v>
      </c>
      <c r="R23" s="198">
        <v>487.4</v>
      </c>
      <c r="S23" s="188">
        <v>554.5</v>
      </c>
      <c r="T23" s="188">
        <v>702</v>
      </c>
      <c r="U23" s="188">
        <v>603.1</v>
      </c>
      <c r="V23" s="188">
        <v>575.29999999999995</v>
      </c>
      <c r="W23" s="188">
        <v>585.70000000000005</v>
      </c>
      <c r="X23" s="188">
        <v>663.6</v>
      </c>
      <c r="Y23" s="188">
        <v>632.20000000000005</v>
      </c>
      <c r="Z23" s="188">
        <v>603.5</v>
      </c>
      <c r="AA23" s="189">
        <v>672.9</v>
      </c>
      <c r="AB23" s="188">
        <v>597.1</v>
      </c>
      <c r="AC23" s="189">
        <v>571.5</v>
      </c>
      <c r="AD23" s="190">
        <f t="shared" si="0"/>
        <v>7248.8</v>
      </c>
    </row>
    <row r="24" spans="1:30" s="109" customFormat="1" ht="23.25" customHeight="1">
      <c r="A24" s="373" t="s">
        <v>127</v>
      </c>
      <c r="B24" s="371">
        <v>593.4</v>
      </c>
      <c r="C24" s="267"/>
      <c r="D24" s="327"/>
      <c r="E24" s="327"/>
      <c r="F24" s="327"/>
      <c r="G24" s="327"/>
      <c r="H24" s="327"/>
      <c r="I24" s="327"/>
      <c r="J24" s="327"/>
      <c r="K24" s="327"/>
      <c r="L24" s="267"/>
      <c r="M24" s="401"/>
      <c r="N24" s="287">
        <f t="shared" si="1"/>
        <v>593.4</v>
      </c>
      <c r="O24" s="186"/>
      <c r="P24" s="372"/>
      <c r="Q24" s="317" t="s">
        <v>123</v>
      </c>
      <c r="R24" s="321">
        <v>508.8</v>
      </c>
      <c r="S24" s="267">
        <v>574.4</v>
      </c>
      <c r="T24" s="267">
        <v>681</v>
      </c>
      <c r="U24" s="267">
        <v>593.4</v>
      </c>
      <c r="V24" s="267"/>
      <c r="W24" s="267"/>
      <c r="X24" s="267"/>
      <c r="Y24" s="267"/>
      <c r="Z24" s="267"/>
      <c r="AA24" s="267"/>
      <c r="AB24" s="267"/>
      <c r="AC24" s="195"/>
      <c r="AD24" s="196">
        <f t="shared" si="0"/>
        <v>2357.6</v>
      </c>
    </row>
    <row r="28" spans="1:30" ht="14">
      <c r="B28" s="114"/>
      <c r="C28" s="114"/>
      <c r="D28" s="114"/>
      <c r="E28" s="114"/>
      <c r="F28" s="114"/>
      <c r="G28" s="114"/>
      <c r="H28" s="114"/>
      <c r="I28" s="114"/>
      <c r="J28" s="114"/>
      <c r="K28" s="114"/>
      <c r="L28" s="114"/>
      <c r="M28" s="114"/>
      <c r="R28" s="114"/>
      <c r="S28" s="114"/>
      <c r="T28" s="114"/>
      <c r="U28" s="114"/>
      <c r="V28" s="114"/>
      <c r="W28" s="114"/>
      <c r="X28" s="114"/>
      <c r="Y28" s="114"/>
      <c r="Z28" s="114"/>
      <c r="AA28" s="114"/>
      <c r="AB28" s="114"/>
      <c r="AC28" s="114"/>
    </row>
    <row r="29" spans="1:30" ht="14">
      <c r="B29" s="114"/>
      <c r="C29" s="114"/>
      <c r="D29" s="114"/>
      <c r="E29" s="114"/>
      <c r="F29" s="114"/>
      <c r="G29" s="114"/>
      <c r="H29" s="114"/>
      <c r="I29" s="114"/>
      <c r="J29" s="114"/>
      <c r="K29" s="114"/>
      <c r="L29" s="114"/>
      <c r="M29" s="114"/>
      <c r="N29" s="115"/>
      <c r="R29" s="114"/>
      <c r="S29" s="114"/>
      <c r="T29" s="114"/>
      <c r="U29" s="114"/>
      <c r="V29" s="114"/>
      <c r="W29" s="114"/>
      <c r="X29" s="114"/>
      <c r="Y29" s="114"/>
      <c r="Z29" s="114"/>
      <c r="AA29" s="114"/>
      <c r="AB29" s="114"/>
      <c r="AC29" s="114"/>
    </row>
    <row r="30" spans="1:30" ht="14">
      <c r="B30" s="116"/>
      <c r="C30" s="116"/>
      <c r="D30" s="116"/>
      <c r="E30" s="116"/>
      <c r="F30" s="116"/>
      <c r="G30" s="116"/>
      <c r="H30" s="116"/>
      <c r="I30" s="116"/>
      <c r="J30" s="116"/>
      <c r="K30" s="116"/>
      <c r="L30" s="116"/>
      <c r="M30" s="116"/>
      <c r="R30" s="116"/>
      <c r="S30" s="116"/>
      <c r="T30" s="116"/>
      <c r="U30" s="116"/>
      <c r="V30" s="116"/>
      <c r="W30" s="116"/>
      <c r="X30" s="116"/>
      <c r="Y30" s="116"/>
      <c r="Z30" s="116"/>
      <c r="AA30" s="116"/>
      <c r="AB30" s="116"/>
      <c r="AC30" s="116"/>
    </row>
    <row r="31" spans="1:30" ht="14">
      <c r="B31" s="116"/>
      <c r="C31" s="116"/>
      <c r="D31" s="116"/>
      <c r="E31" s="116"/>
      <c r="F31" s="116"/>
      <c r="G31" s="116"/>
      <c r="H31" s="116"/>
      <c r="I31" s="116"/>
      <c r="J31" s="116"/>
      <c r="K31" s="116"/>
      <c r="L31" s="116"/>
      <c r="M31" s="116"/>
      <c r="R31" s="116"/>
      <c r="S31" s="116"/>
      <c r="T31" s="116"/>
      <c r="U31" s="116"/>
      <c r="V31" s="116"/>
      <c r="W31" s="116"/>
      <c r="X31" s="116"/>
      <c r="Y31" s="116"/>
      <c r="Z31" s="116"/>
      <c r="AA31" s="116"/>
      <c r="AB31" s="116"/>
      <c r="AC31" s="116"/>
    </row>
    <row r="32" spans="1:30" ht="14">
      <c r="B32" s="114"/>
      <c r="C32" s="114"/>
      <c r="D32" s="114"/>
      <c r="E32" s="114"/>
      <c r="F32" s="114"/>
      <c r="G32" s="114"/>
      <c r="H32" s="114"/>
      <c r="I32" s="114"/>
      <c r="J32" s="114"/>
      <c r="K32" s="114"/>
      <c r="L32" s="114"/>
      <c r="M32" s="114"/>
      <c r="R32" s="116"/>
      <c r="S32" s="116"/>
      <c r="T32" s="116"/>
      <c r="U32" s="116"/>
      <c r="V32" s="116"/>
      <c r="W32" s="116"/>
      <c r="X32" s="116"/>
      <c r="Y32" s="116"/>
      <c r="Z32" s="116"/>
      <c r="AA32" s="116"/>
      <c r="AB32" s="116"/>
      <c r="AC32" s="116"/>
    </row>
    <row r="34" spans="2:29">
      <c r="B34" s="115"/>
      <c r="C34" s="115"/>
      <c r="D34" s="115"/>
      <c r="E34" s="115"/>
      <c r="F34" s="115"/>
      <c r="G34" s="115"/>
      <c r="H34" s="115"/>
      <c r="I34" s="115"/>
      <c r="J34" s="115"/>
      <c r="K34" s="115"/>
      <c r="L34" s="115"/>
      <c r="M34" s="115"/>
      <c r="R34" s="115"/>
      <c r="S34" s="115"/>
      <c r="T34" s="115"/>
      <c r="U34" s="115"/>
      <c r="V34" s="115"/>
      <c r="W34" s="115"/>
      <c r="X34" s="115"/>
      <c r="Y34" s="115"/>
      <c r="Z34" s="115"/>
      <c r="AA34" s="115"/>
      <c r="AB34" s="115"/>
      <c r="AC34" s="115"/>
    </row>
    <row r="35" spans="2:29">
      <c r="B35" s="115"/>
      <c r="C35" s="115"/>
      <c r="D35" s="115"/>
      <c r="E35" s="115"/>
      <c r="F35" s="115"/>
      <c r="G35" s="115"/>
      <c r="H35" s="115"/>
      <c r="I35" s="115"/>
      <c r="J35" s="115"/>
      <c r="K35" s="115"/>
      <c r="L35" s="115"/>
      <c r="M35" s="115"/>
      <c r="R35" s="115"/>
      <c r="S35" s="115"/>
      <c r="T35" s="115"/>
      <c r="U35" s="115"/>
      <c r="V35" s="115"/>
      <c r="W35" s="115"/>
      <c r="X35" s="115"/>
      <c r="Y35" s="115"/>
      <c r="Z35" s="115"/>
      <c r="AA35" s="115"/>
      <c r="AB35" s="115"/>
      <c r="AC35" s="115"/>
    </row>
    <row r="36" spans="2:29">
      <c r="B36" s="115"/>
      <c r="C36" s="115"/>
      <c r="D36" s="115"/>
      <c r="E36" s="115"/>
      <c r="F36" s="115"/>
      <c r="G36" s="115"/>
      <c r="H36" s="115"/>
      <c r="I36" s="115"/>
      <c r="J36" s="115"/>
      <c r="K36" s="115"/>
      <c r="L36" s="115"/>
      <c r="M36" s="115"/>
      <c r="R36" s="115"/>
      <c r="S36" s="115"/>
      <c r="T36" s="115"/>
      <c r="U36" s="115"/>
      <c r="V36" s="115"/>
      <c r="W36" s="115"/>
      <c r="X36" s="115"/>
      <c r="Y36" s="115"/>
      <c r="Z36" s="115"/>
      <c r="AA36" s="115"/>
      <c r="AB36" s="115"/>
      <c r="AC36" s="115"/>
    </row>
    <row r="37" spans="2:29">
      <c r="B37" s="115"/>
      <c r="C37" s="115"/>
      <c r="D37" s="115"/>
      <c r="E37" s="115"/>
      <c r="F37" s="115"/>
      <c r="G37" s="115"/>
      <c r="H37" s="115"/>
      <c r="I37" s="115"/>
      <c r="J37" s="115"/>
      <c r="K37" s="115"/>
      <c r="L37" s="115"/>
      <c r="M37" s="115"/>
      <c r="R37" s="115"/>
      <c r="S37" s="115"/>
      <c r="T37" s="115"/>
      <c r="U37" s="115"/>
      <c r="V37" s="115"/>
      <c r="W37" s="115"/>
      <c r="X37" s="115"/>
      <c r="Y37" s="115"/>
      <c r="Z37" s="115"/>
      <c r="AA37" s="115"/>
      <c r="AB37" s="115"/>
      <c r="AC37" s="115"/>
    </row>
    <row r="38" spans="2:29">
      <c r="B38" s="115"/>
      <c r="C38" s="115"/>
      <c r="D38" s="115"/>
      <c r="E38" s="115"/>
      <c r="F38" s="115"/>
      <c r="G38" s="115"/>
      <c r="H38" s="115"/>
      <c r="I38" s="115"/>
      <c r="J38" s="115"/>
      <c r="K38" s="115"/>
      <c r="L38" s="115"/>
      <c r="M38" s="115"/>
      <c r="R38" s="115"/>
      <c r="S38" s="115"/>
      <c r="T38" s="115"/>
      <c r="U38" s="115"/>
      <c r="V38" s="115"/>
      <c r="W38" s="115"/>
      <c r="X38" s="115"/>
      <c r="Y38" s="115"/>
      <c r="Z38" s="115"/>
      <c r="AA38" s="115"/>
      <c r="AB38" s="115"/>
      <c r="AC38" s="115"/>
    </row>
  </sheetData>
  <phoneticPr fontId="2"/>
  <conditionalFormatting sqref="B23">
    <cfRule type="expression" dxfId="15" priority="5">
      <formula>AND(NOT(B$23=""),C$23="")</formula>
    </cfRule>
  </conditionalFormatting>
  <conditionalFormatting sqref="C23:L23">
    <cfRule type="expression" dxfId="14" priority="4">
      <formula>AND(NOT(C$23=""),D$23="")</formula>
    </cfRule>
  </conditionalFormatting>
  <conditionalFormatting sqref="AC24">
    <cfRule type="notContainsBlanks" dxfId="13" priority="6">
      <formula>LEN(TRIM(AC24))&gt;0</formula>
    </cfRule>
  </conditionalFormatting>
  <conditionalFormatting sqref="D24:K24">
    <cfRule type="expression" dxfId="12" priority="3">
      <formula>AND(NOT(D$24=""),E$24="")</formula>
    </cfRule>
  </conditionalFormatting>
  <conditionalFormatting sqref="L24">
    <cfRule type="notContainsBlanks" dxfId="11" priority="2">
      <formula>LEN(TRIM(L24))&gt;0</formula>
    </cfRule>
  </conditionalFormatting>
  <conditionalFormatting sqref="R24:AB24">
    <cfRule type="expression" dxfId="10" priority="7">
      <formula>AND(NOT(R$24=""),S$24="")</formula>
    </cfRule>
  </conditionalFormatting>
  <conditionalFormatting sqref="C24">
    <cfRule type="expression" dxfId="9" priority="1">
      <formula>AND(NOT(C$24=""),D$24="")</formula>
    </cfRule>
  </conditionalFormatting>
  <printOptions horizontalCentered="1"/>
  <pageMargins left="0.59055118110236227" right="0.59055118110236227" top="0.59055118110236227" bottom="0.59055118110236227" header="0.19685039370078741" footer="0.19685039370078741"/>
  <pageSetup paperSize="9" scale="93" firstPageNumber="11" orientation="landscape" r:id="rId1"/>
  <headerFooter alignWithMargins="0"/>
  <rowBreaks count="1" manualBreakCount="1">
    <brk id="24" max="16383" man="1"/>
  </rowBreaks>
  <colBreaks count="1" manualBreakCount="1">
    <brk id="1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tabSelected="1" view="pageBreakPreview" zoomScale="115" zoomScaleNormal="40" zoomScaleSheetLayoutView="115" zoomScalePageLayoutView="40" workbookViewId="0">
      <selection activeCell="U24" sqref="U24"/>
    </sheetView>
  </sheetViews>
  <sheetFormatPr defaultColWidth="9" defaultRowHeight="12.5"/>
  <cols>
    <col min="1" max="1" width="11.26953125" style="110" customWidth="1"/>
    <col min="2"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24.75" customHeight="1">
      <c r="A16" s="113"/>
      <c r="M16" s="111"/>
      <c r="N16" s="112" t="s">
        <v>73</v>
      </c>
      <c r="Q16" s="113"/>
      <c r="AC16" s="111"/>
      <c r="AD16" s="112" t="s">
        <v>73</v>
      </c>
    </row>
    <row r="17" spans="1:30" s="109" customFormat="1" ht="23.25" customHeight="1">
      <c r="A17" s="182"/>
      <c r="B17" s="187">
        <v>4</v>
      </c>
      <c r="C17" s="183">
        <v>5</v>
      </c>
      <c r="D17" s="183">
        <v>6</v>
      </c>
      <c r="E17" s="183">
        <v>7</v>
      </c>
      <c r="F17" s="183">
        <v>8</v>
      </c>
      <c r="G17" s="183">
        <v>9</v>
      </c>
      <c r="H17" s="183">
        <v>10</v>
      </c>
      <c r="I17" s="183">
        <v>11</v>
      </c>
      <c r="J17" s="183">
        <v>12</v>
      </c>
      <c r="K17" s="184">
        <v>1</v>
      </c>
      <c r="L17" s="184">
        <v>2</v>
      </c>
      <c r="M17" s="184">
        <v>3</v>
      </c>
      <c r="N17" s="185" t="s">
        <v>70</v>
      </c>
      <c r="O17" s="186"/>
      <c r="P17" s="186"/>
      <c r="Q17" s="182"/>
      <c r="R17" s="187">
        <v>1</v>
      </c>
      <c r="S17" s="183">
        <v>2</v>
      </c>
      <c r="T17" s="183">
        <v>3</v>
      </c>
      <c r="U17" s="183">
        <v>4</v>
      </c>
      <c r="V17" s="183">
        <v>5</v>
      </c>
      <c r="W17" s="183">
        <v>6</v>
      </c>
      <c r="X17" s="183">
        <v>7</v>
      </c>
      <c r="Y17" s="183">
        <v>8</v>
      </c>
      <c r="Z17" s="183">
        <v>9</v>
      </c>
      <c r="AA17" s="184">
        <v>10</v>
      </c>
      <c r="AB17" s="184">
        <v>11</v>
      </c>
      <c r="AC17" s="184">
        <v>12</v>
      </c>
      <c r="AD17" s="185" t="s">
        <v>70</v>
      </c>
    </row>
    <row r="18" spans="1:30" s="109" customFormat="1" ht="23" customHeight="1">
      <c r="A18" s="397" t="s">
        <v>143</v>
      </c>
      <c r="B18" s="228">
        <v>276.8</v>
      </c>
      <c r="C18" s="193">
        <v>316.3</v>
      </c>
      <c r="D18" s="193">
        <v>275.10000000000002</v>
      </c>
      <c r="E18" s="193">
        <v>290.8</v>
      </c>
      <c r="F18" s="193">
        <v>300</v>
      </c>
      <c r="G18" s="193">
        <v>230.5</v>
      </c>
      <c r="H18" s="193">
        <v>246.5</v>
      </c>
      <c r="I18" s="193">
        <v>191.1</v>
      </c>
      <c r="J18" s="193">
        <v>177.2</v>
      </c>
      <c r="K18" s="194">
        <v>229.8</v>
      </c>
      <c r="L18" s="194">
        <v>240.1</v>
      </c>
      <c r="M18" s="194">
        <v>226.6</v>
      </c>
      <c r="N18" s="190">
        <f t="shared" ref="N18:N24" si="0">SUM(B18:M18)</f>
        <v>3000.7999999999997</v>
      </c>
      <c r="O18" s="186"/>
      <c r="P18" s="186"/>
      <c r="Q18" s="397" t="s">
        <v>133</v>
      </c>
      <c r="R18" s="198">
        <v>194.4</v>
      </c>
      <c r="S18" s="188">
        <v>194.8</v>
      </c>
      <c r="T18" s="188">
        <v>210.3</v>
      </c>
      <c r="U18" s="188">
        <v>276.8</v>
      </c>
      <c r="V18" s="188">
        <v>316.3</v>
      </c>
      <c r="W18" s="188">
        <v>275.10000000000002</v>
      </c>
      <c r="X18" s="188">
        <v>290.8</v>
      </c>
      <c r="Y18" s="188">
        <v>300</v>
      </c>
      <c r="Z18" s="188">
        <v>230.5</v>
      </c>
      <c r="AA18" s="189">
        <v>246.5</v>
      </c>
      <c r="AB18" s="189">
        <v>191.1</v>
      </c>
      <c r="AC18" s="189">
        <v>177.2</v>
      </c>
      <c r="AD18" s="190">
        <f t="shared" ref="AD18:AD24" si="1">SUM(R18:AC18)</f>
        <v>2903.7999999999997</v>
      </c>
    </row>
    <row r="19" spans="1:30" s="109" customFormat="1" ht="23.25" customHeight="1">
      <c r="A19" s="192" t="s">
        <v>144</v>
      </c>
      <c r="B19" s="198">
        <v>250.3</v>
      </c>
      <c r="C19" s="188">
        <v>268.39999999999998</v>
      </c>
      <c r="D19" s="188">
        <v>298.39999999999998</v>
      </c>
      <c r="E19" s="188">
        <v>302.8</v>
      </c>
      <c r="F19" s="188">
        <v>282.89999999999998</v>
      </c>
      <c r="G19" s="188">
        <v>218.7</v>
      </c>
      <c r="H19" s="188">
        <v>230.5</v>
      </c>
      <c r="I19" s="188">
        <v>199.1</v>
      </c>
      <c r="J19" s="188">
        <v>182.4</v>
      </c>
      <c r="K19" s="189">
        <v>193.5</v>
      </c>
      <c r="L19" s="189">
        <v>61</v>
      </c>
      <c r="M19" s="189">
        <v>2.4</v>
      </c>
      <c r="N19" s="190">
        <f>SUM(B19:M19)</f>
        <v>2490.4000000000005</v>
      </c>
      <c r="O19" s="186"/>
      <c r="P19" s="186"/>
      <c r="Q19" s="192" t="s">
        <v>134</v>
      </c>
      <c r="R19" s="198">
        <v>229.8</v>
      </c>
      <c r="S19" s="188">
        <v>240.1</v>
      </c>
      <c r="T19" s="188">
        <v>226.6</v>
      </c>
      <c r="U19" s="188">
        <v>250.3</v>
      </c>
      <c r="V19" s="188">
        <v>268.39999999999998</v>
      </c>
      <c r="W19" s="188">
        <v>298.39999999999998</v>
      </c>
      <c r="X19" s="188">
        <v>302.8</v>
      </c>
      <c r="Y19" s="188">
        <v>282.89999999999998</v>
      </c>
      <c r="Z19" s="188">
        <v>218.7</v>
      </c>
      <c r="AA19" s="189">
        <v>230.5</v>
      </c>
      <c r="AB19" s="188">
        <v>199.1</v>
      </c>
      <c r="AC19" s="189">
        <v>182.4</v>
      </c>
      <c r="AD19" s="190">
        <f t="shared" si="1"/>
        <v>2929.9999999999995</v>
      </c>
    </row>
    <row r="20" spans="1:30" s="109" customFormat="1" ht="23.25" customHeight="1">
      <c r="A20" s="158" t="s">
        <v>96</v>
      </c>
      <c r="B20" s="228">
        <v>0</v>
      </c>
      <c r="C20" s="193">
        <v>0</v>
      </c>
      <c r="D20" s="193">
        <v>0</v>
      </c>
      <c r="E20" s="193">
        <v>0</v>
      </c>
      <c r="F20" s="193">
        <v>0</v>
      </c>
      <c r="G20" s="193">
        <v>0</v>
      </c>
      <c r="H20" s="193">
        <v>0</v>
      </c>
      <c r="I20" s="193">
        <v>0</v>
      </c>
      <c r="J20" s="193">
        <v>0</v>
      </c>
      <c r="K20" s="194">
        <v>0</v>
      </c>
      <c r="L20" s="194">
        <v>0</v>
      </c>
      <c r="M20" s="194">
        <v>0</v>
      </c>
      <c r="N20" s="190">
        <f>SUM(B20:M20)</f>
        <v>0</v>
      </c>
      <c r="O20" s="186"/>
      <c r="P20" s="186"/>
      <c r="Q20" s="192" t="s">
        <v>97</v>
      </c>
      <c r="R20" s="197">
        <v>193.5</v>
      </c>
      <c r="S20" s="188">
        <v>61</v>
      </c>
      <c r="T20" s="188">
        <v>2.4</v>
      </c>
      <c r="U20" s="188">
        <v>0</v>
      </c>
      <c r="V20" s="188">
        <v>0</v>
      </c>
      <c r="W20" s="188">
        <v>0</v>
      </c>
      <c r="X20" s="188">
        <v>0</v>
      </c>
      <c r="Y20" s="188">
        <v>0</v>
      </c>
      <c r="Z20" s="188">
        <v>0</v>
      </c>
      <c r="AA20" s="189">
        <v>0</v>
      </c>
      <c r="AB20" s="189">
        <v>0</v>
      </c>
      <c r="AC20" s="189">
        <v>0</v>
      </c>
      <c r="AD20" s="190">
        <f t="shared" si="1"/>
        <v>256.89999999999998</v>
      </c>
    </row>
    <row r="21" spans="1:30" s="109" customFormat="1" ht="23.25" customHeight="1">
      <c r="A21" s="159" t="s">
        <v>103</v>
      </c>
      <c r="B21" s="198">
        <v>0</v>
      </c>
      <c r="C21" s="188">
        <v>0</v>
      </c>
      <c r="D21" s="188">
        <v>0</v>
      </c>
      <c r="E21" s="188">
        <v>0</v>
      </c>
      <c r="F21" s="188">
        <v>0</v>
      </c>
      <c r="G21" s="188">
        <v>0</v>
      </c>
      <c r="H21" s="188">
        <v>0</v>
      </c>
      <c r="I21" s="188">
        <v>0</v>
      </c>
      <c r="J21" s="188">
        <v>0</v>
      </c>
      <c r="K21" s="189">
        <v>0</v>
      </c>
      <c r="L21" s="189">
        <v>0</v>
      </c>
      <c r="M21" s="189">
        <v>0</v>
      </c>
      <c r="N21" s="190">
        <f t="shared" si="0"/>
        <v>0</v>
      </c>
      <c r="O21" s="186"/>
      <c r="P21" s="186"/>
      <c r="Q21" s="192" t="s">
        <v>98</v>
      </c>
      <c r="R21" s="198">
        <v>0</v>
      </c>
      <c r="S21" s="188">
        <v>0</v>
      </c>
      <c r="T21" s="188">
        <v>0</v>
      </c>
      <c r="U21" s="188">
        <v>0</v>
      </c>
      <c r="V21" s="188">
        <v>0</v>
      </c>
      <c r="W21" s="188">
        <v>0</v>
      </c>
      <c r="X21" s="188">
        <v>0</v>
      </c>
      <c r="Y21" s="188">
        <v>0</v>
      </c>
      <c r="Z21" s="188">
        <v>0</v>
      </c>
      <c r="AA21" s="189">
        <v>0</v>
      </c>
      <c r="AB21" s="189">
        <v>0</v>
      </c>
      <c r="AC21" s="189">
        <v>0</v>
      </c>
      <c r="AD21" s="190">
        <f t="shared" si="1"/>
        <v>0</v>
      </c>
    </row>
    <row r="22" spans="1:30" s="109" customFormat="1" ht="23.25" customHeight="1">
      <c r="A22" s="159" t="s">
        <v>107</v>
      </c>
      <c r="B22" s="228">
        <v>0</v>
      </c>
      <c r="C22" s="193">
        <v>0</v>
      </c>
      <c r="D22" s="193">
        <v>0</v>
      </c>
      <c r="E22" s="193">
        <v>0</v>
      </c>
      <c r="F22" s="193">
        <v>0.1</v>
      </c>
      <c r="G22" s="193">
        <v>0</v>
      </c>
      <c r="H22" s="193">
        <v>2.7</v>
      </c>
      <c r="I22" s="193">
        <v>12.1</v>
      </c>
      <c r="J22" s="193">
        <v>32.799999999999997</v>
      </c>
      <c r="K22" s="194">
        <v>44.8</v>
      </c>
      <c r="L22" s="194">
        <v>43.4</v>
      </c>
      <c r="M22" s="194">
        <v>64.2</v>
      </c>
      <c r="N22" s="190">
        <f t="shared" si="0"/>
        <v>200.10000000000002</v>
      </c>
      <c r="O22" s="186"/>
      <c r="P22" s="186"/>
      <c r="Q22" s="192" t="s">
        <v>106</v>
      </c>
      <c r="R22" s="198">
        <v>0</v>
      </c>
      <c r="S22" s="188">
        <v>0</v>
      </c>
      <c r="T22" s="188">
        <v>0</v>
      </c>
      <c r="U22" s="188">
        <v>0</v>
      </c>
      <c r="V22" s="188">
        <v>0</v>
      </c>
      <c r="W22" s="188">
        <v>0</v>
      </c>
      <c r="X22" s="188">
        <v>0</v>
      </c>
      <c r="Y22" s="188">
        <v>0.1</v>
      </c>
      <c r="Z22" s="188">
        <v>0</v>
      </c>
      <c r="AA22" s="189">
        <v>2.7</v>
      </c>
      <c r="AB22" s="189">
        <v>12.1</v>
      </c>
      <c r="AC22" s="189">
        <v>32.799999999999997</v>
      </c>
      <c r="AD22" s="190">
        <f t="shared" si="1"/>
        <v>47.699999999999996</v>
      </c>
    </row>
    <row r="23" spans="1:30" s="109" customFormat="1" ht="23.25" customHeight="1">
      <c r="A23" s="374" t="s">
        <v>114</v>
      </c>
      <c r="B23" s="228">
        <v>66.7</v>
      </c>
      <c r="C23" s="193">
        <v>69.900000000000006</v>
      </c>
      <c r="D23" s="193">
        <v>77.7</v>
      </c>
      <c r="E23" s="193">
        <v>115.2</v>
      </c>
      <c r="F23" s="193">
        <v>96.4</v>
      </c>
      <c r="G23" s="193">
        <v>106.6</v>
      </c>
      <c r="H23" s="193">
        <v>115.4</v>
      </c>
      <c r="I23" s="193">
        <v>91.1</v>
      </c>
      <c r="J23" s="193">
        <v>95.2</v>
      </c>
      <c r="K23" s="193">
        <v>120.4</v>
      </c>
      <c r="L23" s="193">
        <v>144.80000000000001</v>
      </c>
      <c r="M23" s="328">
        <v>164.1</v>
      </c>
      <c r="N23" s="370">
        <f t="shared" si="0"/>
        <v>1263.5</v>
      </c>
      <c r="O23" s="186"/>
      <c r="P23" s="186"/>
      <c r="Q23" s="192" t="s">
        <v>120</v>
      </c>
      <c r="R23" s="198">
        <v>44.8</v>
      </c>
      <c r="S23" s="188">
        <v>43.4</v>
      </c>
      <c r="T23" s="188">
        <v>64.2</v>
      </c>
      <c r="U23" s="188">
        <v>66.7</v>
      </c>
      <c r="V23" s="188">
        <v>69.900000000000006</v>
      </c>
      <c r="W23" s="188">
        <v>77.7</v>
      </c>
      <c r="X23" s="188">
        <v>115.2</v>
      </c>
      <c r="Y23" s="188">
        <v>96.4</v>
      </c>
      <c r="Z23" s="188">
        <v>106.6</v>
      </c>
      <c r="AA23" s="189">
        <v>115.4</v>
      </c>
      <c r="AB23" s="188">
        <v>91.1</v>
      </c>
      <c r="AC23" s="189">
        <v>95.2</v>
      </c>
      <c r="AD23" s="190">
        <f t="shared" si="1"/>
        <v>986.6</v>
      </c>
    </row>
    <row r="24" spans="1:30" s="109" customFormat="1" ht="23.25" customHeight="1">
      <c r="A24" s="373" t="s">
        <v>127</v>
      </c>
      <c r="B24" s="371">
        <v>158.9</v>
      </c>
      <c r="C24" s="327"/>
      <c r="D24" s="327"/>
      <c r="E24" s="327"/>
      <c r="F24" s="327"/>
      <c r="G24" s="327"/>
      <c r="H24" s="327"/>
      <c r="I24" s="327"/>
      <c r="J24" s="327"/>
      <c r="K24" s="327"/>
      <c r="L24" s="267"/>
      <c r="M24" s="401"/>
      <c r="N24" s="403">
        <f t="shared" si="0"/>
        <v>158.9</v>
      </c>
      <c r="O24" s="186"/>
      <c r="P24" s="372"/>
      <c r="Q24" s="402" t="s">
        <v>123</v>
      </c>
      <c r="R24" s="321">
        <v>120.4</v>
      </c>
      <c r="S24" s="267">
        <v>144.80000000000001</v>
      </c>
      <c r="T24" s="267">
        <v>164.1</v>
      </c>
      <c r="U24" s="267">
        <v>158.9</v>
      </c>
      <c r="V24" s="267"/>
      <c r="W24" s="267"/>
      <c r="X24" s="267"/>
      <c r="Y24" s="267"/>
      <c r="Z24" s="267"/>
      <c r="AA24" s="267"/>
      <c r="AB24" s="267"/>
      <c r="AC24" s="195"/>
      <c r="AD24" s="196">
        <f t="shared" si="1"/>
        <v>588.20000000000005</v>
      </c>
    </row>
    <row r="26" spans="1:30" ht="14">
      <c r="B26" s="114"/>
      <c r="C26" s="114"/>
      <c r="D26" s="114"/>
      <c r="E26" s="114"/>
      <c r="F26" s="114"/>
      <c r="G26" s="114"/>
      <c r="H26" s="114"/>
      <c r="I26" s="114"/>
      <c r="J26" s="114"/>
      <c r="K26" s="114"/>
      <c r="L26" s="114"/>
      <c r="M26" s="114"/>
      <c r="R26" s="114"/>
      <c r="S26" s="114"/>
      <c r="T26" s="114"/>
      <c r="U26" s="114"/>
      <c r="V26" s="114"/>
      <c r="W26" s="114"/>
      <c r="X26" s="114"/>
      <c r="Y26" s="114"/>
      <c r="Z26" s="114"/>
      <c r="AA26" s="114"/>
      <c r="AB26" s="114"/>
      <c r="AC26" s="114"/>
    </row>
    <row r="27" spans="1:30" ht="14">
      <c r="B27" s="114"/>
      <c r="C27" s="114"/>
      <c r="D27" s="114"/>
      <c r="E27" s="114"/>
      <c r="F27" s="114"/>
      <c r="G27" s="114"/>
      <c r="H27" s="114"/>
      <c r="I27" s="114"/>
      <c r="J27" s="114"/>
      <c r="K27" s="114"/>
      <c r="L27" s="114"/>
      <c r="M27" s="114"/>
      <c r="N27" s="115"/>
      <c r="R27" s="114"/>
      <c r="S27" s="114"/>
      <c r="T27" s="114"/>
      <c r="U27" s="114"/>
      <c r="V27" s="114"/>
      <c r="W27" s="114"/>
      <c r="X27" s="114"/>
      <c r="Y27" s="114"/>
      <c r="Z27" s="114"/>
      <c r="AA27" s="114"/>
      <c r="AB27" s="114"/>
      <c r="AC27" s="114"/>
    </row>
    <row r="28" spans="1:30" ht="14">
      <c r="B28" s="116"/>
      <c r="C28" s="116"/>
      <c r="D28" s="116"/>
      <c r="E28" s="116"/>
      <c r="F28" s="116"/>
      <c r="G28" s="116"/>
      <c r="H28" s="116"/>
      <c r="I28" s="116"/>
      <c r="J28" s="116"/>
      <c r="K28" s="116"/>
      <c r="L28" s="116"/>
      <c r="M28" s="116"/>
      <c r="R28" s="116"/>
      <c r="S28" s="116"/>
      <c r="T28" s="116"/>
      <c r="U28" s="116"/>
      <c r="V28" s="116"/>
      <c r="W28" s="116"/>
      <c r="X28" s="116"/>
      <c r="Y28" s="116"/>
      <c r="Z28" s="116"/>
      <c r="AA28" s="116"/>
      <c r="AB28" s="116"/>
      <c r="AC28" s="116"/>
    </row>
    <row r="29" spans="1:30" ht="14">
      <c r="B29" s="116"/>
      <c r="C29" s="116"/>
      <c r="D29" s="116"/>
      <c r="E29" s="116"/>
      <c r="F29" s="116"/>
      <c r="G29" s="116"/>
      <c r="H29" s="116"/>
      <c r="I29" s="116"/>
      <c r="J29" s="116"/>
      <c r="K29" s="116"/>
      <c r="L29" s="116"/>
      <c r="M29" s="116"/>
      <c r="R29" s="116"/>
      <c r="S29" s="116"/>
      <c r="T29" s="116"/>
      <c r="U29" s="116"/>
      <c r="V29" s="116"/>
      <c r="W29" s="116"/>
      <c r="X29" s="116"/>
      <c r="Y29" s="116"/>
      <c r="Z29" s="116"/>
      <c r="AA29" s="116"/>
      <c r="AB29" s="116"/>
      <c r="AC29" s="116"/>
    </row>
    <row r="30" spans="1:30" ht="14">
      <c r="B30" s="114"/>
      <c r="C30" s="114"/>
      <c r="D30" s="114"/>
      <c r="E30" s="114"/>
      <c r="F30" s="114"/>
      <c r="G30" s="114"/>
      <c r="H30" s="114"/>
      <c r="I30" s="114"/>
      <c r="J30" s="114"/>
      <c r="K30" s="114"/>
      <c r="L30" s="114"/>
      <c r="M30" s="114"/>
      <c r="R30" s="116"/>
      <c r="S30" s="116"/>
      <c r="T30" s="116"/>
      <c r="U30" s="116"/>
      <c r="V30" s="116"/>
      <c r="W30" s="116"/>
      <c r="X30" s="116"/>
      <c r="Y30" s="116"/>
      <c r="Z30" s="116"/>
      <c r="AA30" s="116"/>
      <c r="AB30" s="116"/>
      <c r="AC30" s="116"/>
    </row>
    <row r="32" spans="1:30">
      <c r="B32" s="115"/>
      <c r="C32" s="115"/>
      <c r="D32" s="115"/>
      <c r="E32" s="115"/>
      <c r="F32" s="115"/>
      <c r="G32" s="115"/>
      <c r="H32" s="115"/>
      <c r="I32" s="115"/>
      <c r="J32" s="115"/>
      <c r="K32" s="115"/>
      <c r="L32" s="115"/>
      <c r="M32" s="115"/>
      <c r="R32" s="115"/>
      <c r="S32" s="115"/>
      <c r="T32" s="115"/>
      <c r="U32" s="115"/>
      <c r="V32" s="115"/>
      <c r="W32" s="115"/>
      <c r="X32" s="115"/>
      <c r="Y32" s="115"/>
      <c r="Z32" s="115"/>
      <c r="AA32" s="115"/>
      <c r="AB32" s="115"/>
      <c r="AC32" s="115"/>
    </row>
    <row r="33" spans="2:29">
      <c r="B33" s="115"/>
      <c r="C33" s="115"/>
      <c r="D33" s="115"/>
      <c r="E33" s="115"/>
      <c r="F33" s="115"/>
      <c r="G33" s="115"/>
      <c r="H33" s="115"/>
      <c r="I33" s="115"/>
      <c r="J33" s="115"/>
      <c r="K33" s="115"/>
      <c r="L33" s="115"/>
      <c r="M33" s="115"/>
      <c r="R33" s="115"/>
      <c r="S33" s="115"/>
      <c r="T33" s="115"/>
      <c r="U33" s="115"/>
      <c r="V33" s="115"/>
      <c r="W33" s="115"/>
      <c r="X33" s="115"/>
      <c r="Y33" s="115"/>
      <c r="Z33" s="115"/>
      <c r="AA33" s="115"/>
      <c r="AB33" s="115"/>
      <c r="AC33" s="115"/>
    </row>
    <row r="34" spans="2:29">
      <c r="B34" s="115"/>
      <c r="C34" s="115"/>
      <c r="D34" s="115"/>
      <c r="E34" s="115"/>
      <c r="F34" s="115"/>
      <c r="G34" s="115"/>
      <c r="H34" s="115"/>
      <c r="I34" s="115"/>
      <c r="J34" s="115"/>
      <c r="K34" s="115"/>
      <c r="L34" s="115"/>
      <c r="M34" s="115"/>
      <c r="R34" s="115"/>
      <c r="S34" s="115"/>
      <c r="T34" s="115"/>
      <c r="U34" s="115"/>
      <c r="V34" s="115"/>
      <c r="W34" s="115"/>
      <c r="X34" s="115"/>
      <c r="Y34" s="115"/>
      <c r="Z34" s="115"/>
      <c r="AA34" s="115"/>
      <c r="AB34" s="115"/>
      <c r="AC34" s="115"/>
    </row>
    <row r="35" spans="2:29">
      <c r="B35" s="115"/>
      <c r="C35" s="115"/>
      <c r="D35" s="115"/>
      <c r="E35" s="115"/>
      <c r="F35" s="115"/>
      <c r="G35" s="115"/>
      <c r="H35" s="115"/>
      <c r="I35" s="115"/>
      <c r="J35" s="115"/>
      <c r="K35" s="115"/>
      <c r="L35" s="115"/>
      <c r="M35" s="115"/>
      <c r="R35" s="115"/>
      <c r="S35" s="115"/>
      <c r="T35" s="115"/>
      <c r="U35" s="115"/>
      <c r="V35" s="115"/>
      <c r="W35" s="115"/>
      <c r="X35" s="115"/>
      <c r="Y35" s="115"/>
      <c r="Z35" s="115"/>
      <c r="AA35" s="115"/>
      <c r="AB35" s="115"/>
      <c r="AC35" s="115"/>
    </row>
    <row r="36" spans="2:29">
      <c r="B36" s="115"/>
      <c r="C36" s="115"/>
      <c r="D36" s="115"/>
      <c r="E36" s="115"/>
      <c r="F36" s="115"/>
      <c r="G36" s="115"/>
      <c r="H36" s="115"/>
      <c r="I36" s="115"/>
      <c r="J36" s="115"/>
      <c r="K36" s="115"/>
      <c r="L36" s="115"/>
      <c r="M36" s="115"/>
      <c r="R36" s="115"/>
      <c r="S36" s="115"/>
      <c r="T36" s="115"/>
      <c r="U36" s="115"/>
      <c r="V36" s="115"/>
      <c r="W36" s="115"/>
      <c r="X36" s="115"/>
      <c r="Y36" s="115"/>
      <c r="Z36" s="115"/>
      <c r="AA36" s="115"/>
      <c r="AB36" s="115"/>
      <c r="AC36" s="115"/>
    </row>
  </sheetData>
  <phoneticPr fontId="2"/>
  <conditionalFormatting sqref="B23">
    <cfRule type="expression" dxfId="8" priority="6">
      <formula>AND(NOT(B$23=""),C$23="")</formula>
    </cfRule>
  </conditionalFormatting>
  <conditionalFormatting sqref="C23">
    <cfRule type="expression" dxfId="7" priority="5">
      <formula>AND(NOT(C$23=""),D$23="")</formula>
    </cfRule>
  </conditionalFormatting>
  <conditionalFormatting sqref="AC24">
    <cfRule type="notContainsBlanks" dxfId="6" priority="7">
      <formula>LEN(TRIM(AC24))&gt;0</formula>
    </cfRule>
  </conditionalFormatting>
  <conditionalFormatting sqref="D23">
    <cfRule type="expression" dxfId="5" priority="4">
      <formula>AND(NOT(D$23=""),E$23="")</formula>
    </cfRule>
  </conditionalFormatting>
  <conditionalFormatting sqref="E23:M23">
    <cfRule type="expression" dxfId="4" priority="3">
      <formula>AND(NOT(E$23=""),F$23="")</formula>
    </cfRule>
  </conditionalFormatting>
  <conditionalFormatting sqref="D24:K24">
    <cfRule type="expression" dxfId="3" priority="2">
      <formula>AND(NOT(D$24=""),E$24="")</formula>
    </cfRule>
  </conditionalFormatting>
  <conditionalFormatting sqref="L24">
    <cfRule type="notContainsBlanks" dxfId="2" priority="1">
      <formula>LEN(TRIM(L24))&gt;0</formula>
    </cfRule>
  </conditionalFormatting>
  <conditionalFormatting sqref="C24">
    <cfRule type="expression" dxfId="1" priority="8">
      <formula>AND(NOT(C$24=""),#REF!="")</formula>
    </cfRule>
  </conditionalFormatting>
  <conditionalFormatting sqref="R24:AB24">
    <cfRule type="expression" dxfId="0" priority="9">
      <formula>AND(NOT(R$24=""),S$24="")</formula>
    </cfRule>
  </conditionalFormatting>
  <printOptions horizontalCentered="1"/>
  <pageMargins left="0.59055118110236227" right="0.59055118110236227" top="0.59055118110236227" bottom="0.59055118110236227" header="0.19685039370078741" footer="0.19685039370078741"/>
  <pageSetup paperSize="9" scale="93" firstPageNumber="11" orientation="landscape" r:id="rId1"/>
  <headerFooter alignWithMargins="0"/>
  <rowBreaks count="1" manualBreakCount="1">
    <brk id="24" max="16383"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月報第１表</vt:lpstr>
      <vt:lpstr>月報第２表</vt:lpstr>
      <vt:lpstr>月報第３表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月報第２表!Print_Area</vt:lpstr>
      <vt:lpstr>月報第３表!Print_Area</vt:lpstr>
      <vt:lpstr>年度・暦年!Print_Area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2024-07-23T04:48:13Z</dcterms:created>
  <dcterms:modified xsi:type="dcterms:W3CDTF">2024-07-23T05:16:57Z</dcterms:modified>
</cp:coreProperties>
</file>